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опшириклар\2024 йил\2024 05\Сайтга\"/>
    </mc:Choice>
  </mc:AlternateContent>
  <bookViews>
    <workbookView xWindow="0" yWindow="0" windowWidth="19200" windowHeight="11475"/>
  </bookViews>
  <sheets>
    <sheet name="Даромад" sheetId="5" r:id="rId1"/>
    <sheet name="Даромад худуд" sheetId="6" r:id="rId2"/>
    <sheet name="Трансферт" sheetId="9" r:id="rId3"/>
    <sheet name="Харажат соҳа" sheetId="10" r:id="rId4"/>
    <sheet name="харажат худуд" sheetId="7" r:id="rId5"/>
    <sheet name="Тасниф" sheetId="8" r:id="rId6"/>
  </sheets>
  <definedNames>
    <definedName name="_xlnm._FilterDatabase" localSheetId="0" hidden="1">Даромад!$A$1:$C$25</definedName>
    <definedName name="_xlnm._FilterDatabase" localSheetId="3" hidden="1">'Харажат соҳа'!$A$6:$F$56</definedName>
    <definedName name="_xlnm.Print_Titles" localSheetId="0">Даромад!$A:$A,Даромад!$4:$6</definedName>
    <definedName name="_xlnm.Print_Titles" localSheetId="3">'Харажат соҳа'!$4:$5</definedName>
    <definedName name="_xlnm.Print_Area" localSheetId="0">Даромад!$A$1:$C$25</definedName>
    <definedName name="_xlnm.Print_Area" localSheetId="1">'Даромад худуд'!$A$1:$D$6</definedName>
    <definedName name="_xlnm.Print_Area" localSheetId="5">Тасниф!$A$1:$D$21</definedName>
    <definedName name="_xlnm.Print_Area" localSheetId="2">Трансферт!$A$1:$D$6</definedName>
    <definedName name="_xlnm.Print_Area" localSheetId="3">'Харажат соҳа'!$A$1:$D$56</definedName>
    <definedName name="_xlnm.Print_Area" localSheetId="4">'харажат худуд'!$A$1:$D$6</definedName>
  </definedNames>
  <calcPr calcId="152511"/>
</workbook>
</file>

<file path=xl/calcChain.xml><?xml version="1.0" encoding="utf-8"?>
<calcChain xmlns="http://schemas.openxmlformats.org/spreadsheetml/2006/main">
  <c r="D9" i="8" l="1"/>
  <c r="D5" i="8" s="1"/>
  <c r="D43" i="10" l="1"/>
  <c r="D38" i="10"/>
  <c r="D6" i="10" s="1"/>
  <c r="D22" i="10"/>
  <c r="D7" i="10"/>
  <c r="D9" i="10" l="1"/>
  <c r="C7" i="5" l="1"/>
  <c r="C12" i="5"/>
  <c r="D6" i="6" l="1"/>
  <c r="D5" i="9" l="1"/>
  <c r="D5" i="6" l="1"/>
  <c r="D6" i="7"/>
  <c r="D5" i="7" s="1"/>
</calcChain>
</file>

<file path=xl/sharedStrings.xml><?xml version="1.0" encoding="utf-8"?>
<sst xmlns="http://schemas.openxmlformats.org/spreadsheetml/2006/main" count="263" uniqueCount="230">
  <si>
    <t>№</t>
  </si>
  <si>
    <t>Жами</t>
  </si>
  <si>
    <t>Даромадлар номи</t>
  </si>
  <si>
    <t>Наименование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</si>
  <si>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</si>
  <si>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</si>
  <si>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</si>
  <si>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</si>
  <si>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</si>
  <si>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</si>
  <si>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</si>
  <si>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</si>
  <si>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</si>
  <si>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</si>
  <si>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</si>
  <si>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</si>
  <si>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</si>
  <si>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</si>
  <si>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</si>
  <si>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</si>
  <si>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</si>
  <si>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</si>
  <si>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</si>
  <si>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</si>
  <si>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</si>
  <si>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</si>
  <si>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</si>
  <si>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</si>
  <si>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</si>
  <si>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</si>
  <si>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</si>
  <si>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</si>
  <si>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</si>
  <si>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</si>
  <si>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</si>
  <si>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</si>
  <si>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</si>
  <si>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Бошқа тушумлар жами</t>
  </si>
  <si>
    <t>Прочие поступления всего</t>
  </si>
  <si>
    <t>Даромадлар жами</t>
  </si>
  <si>
    <t>Всего доходов</t>
  </si>
  <si>
    <t>Всего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</si>
  <si>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</si>
  <si>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</si>
  <si>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</si>
  <si>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</si>
  <si>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</si>
  <si>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</si>
  <si>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</si>
  <si>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</si>
  <si>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</si>
  <si>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Бошқа харажатлар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</si>
  <si>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</si>
  <si>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</si>
  <si>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</si>
  <si>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</si>
  <si>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</si>
  <si>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</si>
  <si>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</si>
  <si>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</si>
  <si>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</si>
  <si>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</si>
  <si>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</si>
  <si>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</si>
  <si>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</si>
  <si>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</si>
  <si>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</si>
  <si>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</si>
  <si>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</si>
  <si>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</si>
  <si>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</si>
  <si>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</si>
  <si>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</si>
  <si>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</si>
  <si>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</si>
  <si>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Харажатлар- жами</t>
  </si>
  <si>
    <t>Покрытие иностранных кредитов</t>
  </si>
  <si>
    <t>Чет эл кредитларини қоплаш</t>
  </si>
  <si>
    <t>Вқделенные средства на фонд «Обод кишлок» и «Обод махалла»</t>
  </si>
  <si>
    <t>Обод кишлок ва Обод маҳалла жамгармасига ажратиладиган маблаглар</t>
  </si>
  <si>
    <t>Расходы на содержание "Дом приёмов"</t>
  </si>
  <si>
    <t>Қабуллар уйини сақлаш харажатлари</t>
  </si>
  <si>
    <t>Услуги адвокатов</t>
  </si>
  <si>
    <t>Адвокатлар хизмати</t>
  </si>
  <si>
    <t>Средств выдаваемые в другие внебюджетные фонды</t>
  </si>
  <si>
    <t>Бюджетдан ташкари бошка жамгармаларга бериладиган маблаглар</t>
  </si>
  <si>
    <t>Содержание расходов свободных экономических зон</t>
  </si>
  <si>
    <t>Эркин иқтисодий зоналарни сақлаш харажатлари</t>
  </si>
  <si>
    <t>Прочие расходы</t>
  </si>
  <si>
    <t>7.2</t>
  </si>
  <si>
    <t>Другие организации и мероприятии финансируемых за счет средств местного бюджета</t>
  </si>
  <si>
    <t>Маҳаллий бюджетдан молиялаштириладиган бошқа муассасалар ва тадбирлар</t>
  </si>
  <si>
    <t>7.1</t>
  </si>
  <si>
    <t>шу жумладан:</t>
  </si>
  <si>
    <t>7.</t>
  </si>
  <si>
    <t>Резервный фонд</t>
  </si>
  <si>
    <t>Заҳира жамғармаси</t>
  </si>
  <si>
    <t>6.</t>
  </si>
  <si>
    <t>Содержание расходов органов самоуправления граждан</t>
  </si>
  <si>
    <t>Фуқароларнинг ўзини ўзи бошқариш органларини сақлаш</t>
  </si>
  <si>
    <t>5.</t>
  </si>
  <si>
    <t>Органы государственного управления</t>
  </si>
  <si>
    <t>Давлат бошқарув идоралари</t>
  </si>
  <si>
    <t>4.1</t>
  </si>
  <si>
    <t>Расходы на содержание органов государственного управления</t>
  </si>
  <si>
    <t>Давлат бошқарув органларини сақлаш</t>
  </si>
  <si>
    <t>4.</t>
  </si>
  <si>
    <t>Расходы на финасирование централизованных инвестиций</t>
  </si>
  <si>
    <t>Марказлаштирилган инвестицияларни молиялаштиришга харажатлар</t>
  </si>
  <si>
    <t>3.</t>
  </si>
  <si>
    <t>Комитет ветеринарии</t>
  </si>
  <si>
    <t>Содержание расходов территориальных отделений 
Министерства жилищно-коммунального обслуживания</t>
  </si>
  <si>
    <t>Уй-жой коммунал хўжалиги вазирлигининг худудий бўлимларини сақлаш харажатлари</t>
  </si>
  <si>
    <t>Содержание расходов территориальных отделений Комитета по развитию шелководства и каракулеводства</t>
  </si>
  <si>
    <t>Пиллачилик ва қоракўлчиликни ривожлантириш қўмитасининг ҳудудий бўлимларини сақлаш харажатлари</t>
  </si>
  <si>
    <t>Служба по борьбе с саранчой и тутовой огневкой</t>
  </si>
  <si>
    <t>Чигиртка ва қизил капалакка қарши курашиш хизмати</t>
  </si>
  <si>
    <t>Территориальные управления Государственного комитета Республики Узбекистан по экологии и охране окружающей среды</t>
  </si>
  <si>
    <t>Давлат экология қўмитасининг ҳудудий бошқармалари</t>
  </si>
  <si>
    <t>2.10</t>
  </si>
  <si>
    <t>Организации лесного хозяйства</t>
  </si>
  <si>
    <t>Ўрмон хўжалиги ташкилотлари</t>
  </si>
  <si>
    <t>2.9</t>
  </si>
  <si>
    <t>Организации Министерства водного хозяйства</t>
  </si>
  <si>
    <t>Сув хўжалиги вазирлиги ташкилотлари</t>
  </si>
  <si>
    <t>2.8</t>
  </si>
  <si>
    <t>2.6</t>
  </si>
  <si>
    <t>Расходы на специализированное монтажно-эксплуатационное мероприятии</t>
  </si>
  <si>
    <t>Махсус эксплуатация-монтаж харажатлари</t>
  </si>
  <si>
    <t>2.4</t>
  </si>
  <si>
    <t>Благоустройство</t>
  </si>
  <si>
    <t>Ободонлаштириш</t>
  </si>
  <si>
    <t>2.3</t>
  </si>
  <si>
    <t>Центры бухгалтерии фермерских хозяйствах</t>
  </si>
  <si>
    <t>Фермерлар хўжаликлари бухгалтерия марказлари</t>
  </si>
  <si>
    <t>2.1</t>
  </si>
  <si>
    <t>Расходы на экономику</t>
  </si>
  <si>
    <t>Иқтисодиётга харажатлар</t>
  </si>
  <si>
    <t>2.</t>
  </si>
  <si>
    <t>Центры социальной реабилитации</t>
  </si>
  <si>
    <t>Ижтимоий кўникма марказлари</t>
  </si>
  <si>
    <t>Возмещение ущерба гражданам</t>
  </si>
  <si>
    <t>Фуқароларга етказилган зарарни коплаш</t>
  </si>
  <si>
    <t>1.8</t>
  </si>
  <si>
    <t>Покрытие за счет бюджета дающих право бесплатного проезда в городском пассажирском транспорте отдельным категориям граждан</t>
  </si>
  <si>
    <t>Шаҳар пассажир транспортида баъзи категориядаги кишиларнинг бепул юришларини бюджетдан қоплаш</t>
  </si>
  <si>
    <t>1.7</t>
  </si>
  <si>
    <t>1.6</t>
  </si>
  <si>
    <t>Пособии по уходу за ребенком и малообеспеченным семьям и компенсации</t>
  </si>
  <si>
    <t>Болали оилаларга ва кам таъминланган оилаларга нафақалар ва компенсациялар</t>
  </si>
  <si>
    <t>1.5</t>
  </si>
  <si>
    <t>Наука</t>
  </si>
  <si>
    <t>Фан</t>
  </si>
  <si>
    <t>1.4</t>
  </si>
  <si>
    <t>Культура и спорт, средства массовой информации</t>
  </si>
  <si>
    <t>Маданият ва спорт, оммавий ахборот воситалари</t>
  </si>
  <si>
    <t>1.3</t>
  </si>
  <si>
    <t>Здравоохранение</t>
  </si>
  <si>
    <t>Соғлиқни сақлаш</t>
  </si>
  <si>
    <t>1.2</t>
  </si>
  <si>
    <t>- подготовка кадров</t>
  </si>
  <si>
    <t xml:space="preserve"> - кадрлар тайёрлаш</t>
  </si>
  <si>
    <t>- общее образование</t>
  </si>
  <si>
    <t xml:space="preserve"> - умумий таълим</t>
  </si>
  <si>
    <t>- дошкольное образование</t>
  </si>
  <si>
    <t xml:space="preserve"> - мактабгача таълим</t>
  </si>
  <si>
    <t>Образование</t>
  </si>
  <si>
    <t>Маориф</t>
  </si>
  <si>
    <t>1.1</t>
  </si>
  <si>
    <t>Расходы социальной сферы и социальной поддержки населения - всего</t>
  </si>
  <si>
    <t>Ижтимоий соҳа ва аҳолини ижтимоий қўллаб-қувватлашга харажатлар - жами</t>
  </si>
  <si>
    <t>1.</t>
  </si>
  <si>
    <t xml:space="preserve"> Харажатлар - жами</t>
  </si>
  <si>
    <t>Наименование сфер</t>
  </si>
  <si>
    <t>Соҳалар номи</t>
  </si>
  <si>
    <t>Расходы - всего</t>
  </si>
  <si>
    <t>2.2</t>
  </si>
  <si>
    <t>2.5</t>
  </si>
  <si>
    <t>2.7</t>
  </si>
  <si>
    <t>7.4</t>
  </si>
  <si>
    <t>7.5</t>
  </si>
  <si>
    <t>7.6</t>
  </si>
  <si>
    <t>7.7</t>
  </si>
  <si>
    <t>7.8</t>
  </si>
  <si>
    <t>Налог на доходы физических лиц от сдачи имущества в аренду Государственное имущество</t>
  </si>
  <si>
    <t>Сумма
(млн.сўм/
млн.сум)</t>
  </si>
  <si>
    <t>Кам таъминланган ва ижтимоий ҳимояга муҳтож оилалар фарзандларини қўллаб-қувватлашнинг қўшимча чора-тадбирлари тўғрисида ПҚ-5204</t>
  </si>
  <si>
    <t>О дополнительных мерах по поддержке детей из малообеспеченных семей и семей, нуждающихся в социальной защите ПП-5204</t>
  </si>
  <si>
    <t>Чернобиль АЭС фалокатини бартараф этишда қатнашганларни ижтимоий ҳимоялаш</t>
  </si>
  <si>
    <t>Социальная поддержка лиц, участвовавших в ликвидации последствий аварии на чернобыльской АЭС</t>
  </si>
  <si>
    <t>"Тоза ҳудуд" Давлат унитар корхонаси</t>
  </si>
  <si>
    <t>"Тоза ҳудуд" Государственное унитарное предприятие</t>
  </si>
  <si>
    <t>Фермер хўжаликларининг насос агрегатлари ва суғориш қудуқлари Давлат бюджетидан субсидиялар ажратиш</t>
  </si>
  <si>
    <t>Субсидий из государственного бюджета Республики Узбекистан для покрытия стоимости электроэнергии, потребляемой насосными агрегатами и оросительными колодцами фермерских хозяйств</t>
  </si>
  <si>
    <t>Кўп хонадонли уй-жой фондига туташ ҳудудларни ободонлаштириш</t>
  </si>
  <si>
    <t>Благоустройство территорий, прилегающих к многоквартирному жилищному фонду</t>
  </si>
  <si>
    <t>Фуқаролар ташаббуси жамғармаси маблағлари</t>
  </si>
  <si>
    <t>Средста фонд гражданских инициатив</t>
  </si>
  <si>
    <t>Ёшлар дафтарига киритилган ёшларни ижтимоий куллаб-кувватлаш харажатлари</t>
  </si>
  <si>
    <t>Расходы на социальную поддержку молодежи внесённых в "Ёшлар дафтари"</t>
  </si>
  <si>
    <t>Аёллар дафтарига киритилган аёлларни ижтимоий куллаб-кувватлаш харажатлари</t>
  </si>
  <si>
    <t>Расходы на социальную поддержку женщин внесённых в "Аёллар дафтари"</t>
  </si>
  <si>
    <t>Ичимлик суви жамғармасига ажратилган маблағлар</t>
  </si>
  <si>
    <t>Средства, выделяемые фонду питьевого водоснабжения</t>
  </si>
  <si>
    <t>1.9</t>
  </si>
  <si>
    <t>1.10</t>
  </si>
  <si>
    <t>2.11</t>
  </si>
  <si>
    <t>2.12</t>
  </si>
  <si>
    <t>2.13</t>
  </si>
  <si>
    <t>7.9</t>
  </si>
  <si>
    <t>7.10</t>
  </si>
  <si>
    <t>7.11</t>
  </si>
  <si>
    <t>7.12</t>
  </si>
  <si>
    <t>Ветеринария хизмати</t>
  </si>
  <si>
    <t>Норин тумани</t>
  </si>
  <si>
    <t>Нарин район</t>
  </si>
  <si>
    <t>Норин район</t>
  </si>
  <si>
    <t>Туман номи</t>
  </si>
  <si>
    <t>Название района</t>
  </si>
  <si>
    <t>Норин туман маҳаллий бюджети даромадларининг 2023 йил январь-декабрь ойлари ижроси тўғрисида маълумот</t>
  </si>
  <si>
    <t>Информация об исполнении доходов местного бюджета Норинского района за январь-декабрь 2023 года</t>
  </si>
  <si>
    <t>Норин туман маҳаллий бюджет даромадларининг 2023 йил январь-декабрь ойлари ижроси</t>
  </si>
  <si>
    <t>Норин туманлар маҳаллий бюджетига 2023 йил январь-декабрь ойларида ажратилган тартибга солувчи бюджетлараро трансферт ижроси тўғрисида маълумот</t>
  </si>
  <si>
    <t>Информация об исполнении нормативных межбюджетных трансфертов, выделенных в местный местный бюджет Норинского района за январь-декабрь 2023 года</t>
  </si>
  <si>
    <t>Норин туман маҳаллий бюджетининг 2023 йил январь-декабрь ойларида харажатларининг соҳалар кесимида ижроси тўғрисида маълумот</t>
  </si>
  <si>
    <t>Информация об исполнении местного бюджета Норинского района за январь-декабрь 2023 года по отраслям</t>
  </si>
  <si>
    <t>Норин туман маҳаллий бюджетининг 2023 йил январь-декабрь ойларида харажатларининг ижроси тўғрисида маълумот</t>
  </si>
  <si>
    <t>Информация об исполнении местного бюджета Норинского района за январь-декабрь 2023 года</t>
  </si>
  <si>
    <t>Норин туман маҳаллий бюджетининг 2023 йил январь-декабрь ойларида харажатларининг ижроси (иқтисодий тасниф бўйича) тўғрисида маълумот</t>
  </si>
  <si>
    <t>Информация об исполнении местного бюджета Норинского района за январь-декабрь 2023 года (по экономической классификации)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</si>
</sst>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с_ў_м_-;\-* #,##0.00\ _с_ў_м_-;_-* &quot;-&quot;??\ _с_ў_м_-;_-@_-"/>
    <numFmt numFmtId="165" formatCode="#,##0.0_ ;[Red]\-#,##0.0\ "/>
    <numFmt numFmtId="166" formatCode="#,##0_ ;[Red]\-#,##0\ "/>
    <numFmt numFmtId="167" formatCode="0.0"/>
    <numFmt numFmtId="168" formatCode="#,##0.000"/>
    <numFmt numFmtId="169" formatCode="_-* #,##0.0000000000000\ _с_ў_м_-;\-* #,##0.0000000000000\ _с_ў_м_-;_-* &quot;-&quot;??\ _с_ў_м_-;_-@_-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color rgb="FF00206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indexed="64"/>
      </right>
      <top/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/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2">
    <xf numFmtId="0" fontId="0" fillId="0" borderId="0" xfId="0"/>
    <xf numFmtId="49" fontId="2" fillId="0" borderId="0" xfId="2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left"/>
    </xf>
    <xf numFmtId="3" fontId="2" fillId="0" borderId="0" xfId="2" applyNumberFormat="1" applyFont="1" applyFill="1"/>
    <xf numFmtId="0" fontId="2" fillId="0" borderId="0" xfId="2" applyFont="1" applyFill="1"/>
    <xf numFmtId="3" fontId="2" fillId="0" borderId="0" xfId="2" applyNumberFormat="1" applyFont="1" applyFill="1" applyAlignment="1">
      <alignment horizontal="center"/>
    </xf>
    <xf numFmtId="0" fontId="5" fillId="0" borderId="0" xfId="2" applyFont="1" applyFill="1"/>
    <xf numFmtId="165" fontId="2" fillId="0" borderId="0" xfId="2" applyNumberFormat="1" applyFont="1" applyFill="1"/>
    <xf numFmtId="3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167" fontId="5" fillId="0" borderId="2" xfId="2" applyNumberFormat="1" applyFont="1" applyFill="1" applyBorder="1" applyAlignment="1">
      <alignment horizontal="left" vertical="center" wrapText="1" indent="2"/>
    </xf>
    <xf numFmtId="166" fontId="2" fillId="0" borderId="10" xfId="4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>
      <alignment horizontal="left" vertical="center" wrapText="1" indent="1"/>
    </xf>
    <xf numFmtId="167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1"/>
    </xf>
    <xf numFmtId="167" fontId="5" fillId="0" borderId="2" xfId="2" applyNumberFormat="1" applyFont="1" applyFill="1" applyBorder="1" applyAlignment="1">
      <alignment horizontal="left" vertical="center" wrapText="1" indent="3"/>
    </xf>
    <xf numFmtId="49" fontId="2" fillId="0" borderId="14" xfId="2" applyNumberFormat="1" applyFont="1" applyFill="1" applyBorder="1" applyAlignment="1">
      <alignment horizontal="center" vertical="center" wrapText="1"/>
    </xf>
    <xf numFmtId="49" fontId="2" fillId="0" borderId="15" xfId="2" applyNumberFormat="1" applyFont="1" applyFill="1" applyBorder="1" applyAlignment="1">
      <alignment horizontal="left" vertical="center" wrapText="1" indent="1"/>
    </xf>
    <xf numFmtId="166" fontId="2" fillId="0" borderId="16" xfId="4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168" fontId="2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/>
    <xf numFmtId="43" fontId="2" fillId="0" borderId="0" xfId="6" applyFont="1" applyFill="1"/>
    <xf numFmtId="2" fontId="2" fillId="0" borderId="4" xfId="3" applyNumberFormat="1" applyFont="1" applyFill="1" applyBorder="1" applyAlignment="1">
      <alignment horizontal="justify" vertical="center" wrapText="1"/>
    </xf>
    <xf numFmtId="2" fontId="2" fillId="0" borderId="2" xfId="3" applyNumberFormat="1" applyFont="1" applyFill="1" applyBorder="1" applyAlignment="1">
      <alignment horizontal="justify" vertical="center" wrapText="1"/>
    </xf>
    <xf numFmtId="2" fontId="2" fillId="0" borderId="9" xfId="3" applyNumberFormat="1" applyFont="1" applyFill="1" applyBorder="1" applyAlignment="1">
      <alignment horizontal="justify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2" fontId="2" fillId="0" borderId="14" xfId="2" applyNumberFormat="1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vertical="center" wrapText="1"/>
    </xf>
    <xf numFmtId="3" fontId="2" fillId="0" borderId="16" xfId="2" applyNumberFormat="1" applyFont="1" applyFill="1" applyBorder="1" applyAlignment="1">
      <alignment horizontal="center"/>
    </xf>
    <xf numFmtId="2" fontId="2" fillId="0" borderId="7" xfId="3" applyNumberFormat="1" applyFont="1" applyFill="1" applyBorder="1" applyAlignment="1">
      <alignment horizontal="justify" vertical="center" wrapText="1"/>
    </xf>
    <xf numFmtId="169" fontId="2" fillId="0" borderId="0" xfId="6" applyNumberFormat="1" applyFont="1" applyFill="1"/>
    <xf numFmtId="0" fontId="2" fillId="0" borderId="7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167" fontId="9" fillId="0" borderId="7" xfId="4" applyNumberFormat="1" applyFont="1" applyFill="1" applyBorder="1" applyAlignment="1">
      <alignment horizontal="center" vertical="center" wrapText="1"/>
    </xf>
    <xf numFmtId="166" fontId="2" fillId="0" borderId="8" xfId="4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>
      <alignment horizontal="left" vertical="center" wrapText="1" indent="1"/>
    </xf>
    <xf numFmtId="166" fontId="2" fillId="0" borderId="5" xfId="4" applyNumberFormat="1" applyFont="1" applyFill="1" applyBorder="1" applyAlignment="1">
      <alignment horizontal="center" vertical="center" wrapText="1"/>
    </xf>
    <xf numFmtId="2" fontId="2" fillId="0" borderId="24" xfId="3" applyNumberFormat="1" applyFont="1" applyFill="1" applyBorder="1" applyAlignment="1">
      <alignment horizontal="justify" vertical="center" wrapText="1"/>
    </xf>
    <xf numFmtId="3" fontId="2" fillId="0" borderId="25" xfId="2" applyNumberFormat="1" applyFont="1" applyFill="1" applyBorder="1" applyAlignment="1">
      <alignment horizontal="center" vertical="center" shrinkToFit="1"/>
    </xf>
    <xf numFmtId="2" fontId="2" fillId="0" borderId="26" xfId="3" applyNumberFormat="1" applyFont="1" applyFill="1" applyBorder="1" applyAlignment="1">
      <alignment horizontal="justify" vertical="center" wrapText="1"/>
    </xf>
    <xf numFmtId="3" fontId="2" fillId="0" borderId="27" xfId="2" applyNumberFormat="1" applyFont="1" applyFill="1" applyBorder="1" applyAlignment="1">
      <alignment horizontal="center" vertical="center" shrinkToFit="1"/>
    </xf>
    <xf numFmtId="2" fontId="2" fillId="0" borderId="20" xfId="3" applyNumberFormat="1" applyFont="1" applyFill="1" applyBorder="1" applyAlignment="1">
      <alignment horizontal="justify" vertical="center" wrapText="1"/>
    </xf>
    <xf numFmtId="3" fontId="2" fillId="0" borderId="21" xfId="2" applyNumberFormat="1" applyFont="1" applyFill="1" applyBorder="1" applyAlignment="1">
      <alignment horizontal="center" vertical="center" shrinkToFit="1"/>
    </xf>
    <xf numFmtId="2" fontId="2" fillId="0" borderId="28" xfId="3" applyNumberFormat="1" applyFont="1" applyFill="1" applyBorder="1" applyAlignment="1">
      <alignment horizontal="justify" vertical="center" wrapText="1"/>
    </xf>
    <xf numFmtId="2" fontId="2" fillId="0" borderId="29" xfId="3" applyNumberFormat="1" applyFont="1" applyFill="1" applyBorder="1" applyAlignment="1">
      <alignment horizontal="justify" vertical="center" wrapText="1"/>
    </xf>
    <xf numFmtId="2" fontId="2" fillId="0" borderId="30" xfId="3" applyNumberFormat="1" applyFont="1" applyFill="1" applyBorder="1" applyAlignment="1">
      <alignment horizontal="justify" vertical="center" wrapText="1"/>
    </xf>
    <xf numFmtId="3" fontId="2" fillId="0" borderId="31" xfId="2" applyNumberFormat="1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3" fontId="2" fillId="0" borderId="23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Alignment="1">
      <alignment horizontal="center" vertical="center" wrapText="1"/>
    </xf>
    <xf numFmtId="0" fontId="9" fillId="0" borderId="0" xfId="2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4"/>
    <cellStyle name="Обычный 3" xfId="2"/>
    <cellStyle name="Обычный_ВыходУточПрогноз2001 (new)" xfId="3"/>
    <cellStyle name="Процентный 2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2" name="Rectangle 4">
          <a:extLst>
            <a:ext uri="{FF2B5EF4-FFF2-40B4-BE49-F238E27FC236}">
              <a16:creationId xmlns="" xmlns:a16="http://schemas.microsoft.com/office/drawing/2014/main" id="{693CF64A-D8A5-4185-BF00-15282440DCA5}"/>
            </a:ext>
          </a:extLst>
        </xdr:cNvPr>
        <xdr:cNvSpPr>
          <a:spLocks noChangeArrowheads="1"/>
        </xdr:cNvSpPr>
      </xdr:nvSpPr>
      <xdr:spPr bwMode="auto">
        <a:xfrm>
          <a:off x="676275" y="6477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66675</xdr:colOff>
      <xdr:row>43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47DFE624-DD55-4473-BE2C-8CABE94AF6F0}"/>
            </a:ext>
          </a:extLst>
        </xdr:cNvPr>
        <xdr:cNvSpPr>
          <a:spLocks noChangeArrowheads="1"/>
        </xdr:cNvSpPr>
      </xdr:nvSpPr>
      <xdr:spPr bwMode="auto">
        <a:xfrm>
          <a:off x="676275" y="71247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tabSelected="1" view="pageBreakPreview" zoomScale="70" zoomScaleNormal="85" zoomScaleSheetLayoutView="70" workbookViewId="0">
      <selection activeCell="C7" sqref="C7"/>
    </sheetView>
  </sheetViews>
  <sheetFormatPr defaultRowHeight="15.75" x14ac:dyDescent="0.25"/>
  <cols>
    <col min="1" max="1" width="38.7109375" style="4" customWidth="1"/>
    <col min="2" max="2" width="40.28515625" style="4" customWidth="1"/>
    <col min="3" max="3" width="21.140625" style="3" customWidth="1"/>
    <col min="4" max="4" width="9.140625" style="4"/>
    <col min="5" max="5" width="16.140625" style="3" bestFit="1" customWidth="1"/>
    <col min="6" max="6" width="24.85546875" style="4" bestFit="1" customWidth="1"/>
    <col min="7" max="7" width="13.85546875" style="4" customWidth="1"/>
    <col min="8" max="16384" width="9.140625" style="4"/>
  </cols>
  <sheetData>
    <row r="1" spans="1:7" ht="40.5" customHeight="1" x14ac:dyDescent="0.25">
      <c r="A1" s="64" t="s">
        <v>219</v>
      </c>
      <c r="B1" s="64"/>
      <c r="C1" s="64"/>
    </row>
    <row r="2" spans="1:7" ht="40.5" customHeight="1" x14ac:dyDescent="0.25">
      <c r="A2" s="64" t="s">
        <v>220</v>
      </c>
      <c r="B2" s="64"/>
      <c r="C2" s="64"/>
    </row>
    <row r="3" spans="1:7" ht="25.5" customHeight="1" thickBot="1" x14ac:dyDescent="0.3">
      <c r="A3" s="6"/>
      <c r="B3" s="6"/>
      <c r="C3" s="8"/>
    </row>
    <row r="4" spans="1:7" ht="17.25" customHeight="1" x14ac:dyDescent="0.25">
      <c r="A4" s="65" t="s">
        <v>2</v>
      </c>
      <c r="B4" s="68" t="s">
        <v>3</v>
      </c>
      <c r="C4" s="71" t="s">
        <v>185</v>
      </c>
    </row>
    <row r="5" spans="1:7" ht="9" customHeight="1" x14ac:dyDescent="0.25">
      <c r="A5" s="66"/>
      <c r="B5" s="69"/>
      <c r="C5" s="72"/>
    </row>
    <row r="6" spans="1:7" ht="26.25" customHeight="1" thickBot="1" x14ac:dyDescent="0.3">
      <c r="A6" s="67"/>
      <c r="B6" s="70"/>
      <c r="C6" s="73"/>
    </row>
    <row r="7" spans="1:7" ht="24" customHeight="1" thickBot="1" x14ac:dyDescent="0.3">
      <c r="A7" s="54" t="s">
        <v>39</v>
      </c>
      <c r="B7" s="44" t="s">
        <v>40</v>
      </c>
      <c r="C7" s="55">
        <f>SUM(C8:C11)+SUM(C13:C25)</f>
        <v>62216.137190709997</v>
      </c>
      <c r="F7" s="45"/>
    </row>
    <row r="8" spans="1:7" ht="31.5" x14ac:dyDescent="0.25">
      <c r="A8" s="56" t="s">
        <v>4</v>
      </c>
      <c r="B8" s="30" t="s">
        <v>5</v>
      </c>
      <c r="C8" s="57">
        <v>0</v>
      </c>
      <c r="F8" s="7"/>
      <c r="G8" s="7"/>
    </row>
    <row r="9" spans="1:7" ht="21" customHeight="1" x14ac:dyDescent="0.25">
      <c r="A9" s="58" t="s">
        <v>6</v>
      </c>
      <c r="B9" s="31" t="s">
        <v>7</v>
      </c>
      <c r="C9" s="59">
        <v>6125.8321799999994</v>
      </c>
      <c r="F9" s="7"/>
      <c r="G9" s="7"/>
    </row>
    <row r="10" spans="1:7" ht="31.5" x14ac:dyDescent="0.25">
      <c r="A10" s="58" t="s">
        <v>8</v>
      </c>
      <c r="B10" s="31" t="s">
        <v>9</v>
      </c>
      <c r="C10" s="59">
        <v>24006.5</v>
      </c>
      <c r="F10" s="7"/>
      <c r="G10" s="7"/>
    </row>
    <row r="11" spans="1:7" ht="48" thickBot="1" x14ac:dyDescent="0.3">
      <c r="A11" s="60" t="s">
        <v>10</v>
      </c>
      <c r="B11" s="32" t="s">
        <v>11</v>
      </c>
      <c r="C11" s="59">
        <v>930.51659999999993</v>
      </c>
      <c r="F11" s="7"/>
      <c r="G11" s="7"/>
    </row>
    <row r="12" spans="1:7" ht="27" customHeight="1" thickBot="1" x14ac:dyDescent="0.3">
      <c r="A12" s="54" t="s">
        <v>12</v>
      </c>
      <c r="B12" s="44" t="s">
        <v>13</v>
      </c>
      <c r="C12" s="55">
        <f>+C13</f>
        <v>0</v>
      </c>
      <c r="F12" s="7"/>
      <c r="G12" s="7"/>
    </row>
    <row r="13" spans="1:7" ht="47.25" x14ac:dyDescent="0.25">
      <c r="A13" s="56" t="s">
        <v>14</v>
      </c>
      <c r="B13" s="30" t="s">
        <v>15</v>
      </c>
      <c r="C13" s="57">
        <v>0</v>
      </c>
      <c r="F13" s="7"/>
      <c r="G13" s="7"/>
    </row>
    <row r="14" spans="1:7" ht="31.5" x14ac:dyDescent="0.25">
      <c r="A14" s="58" t="s">
        <v>16</v>
      </c>
      <c r="B14" s="31" t="s">
        <v>17</v>
      </c>
      <c r="C14" s="59">
        <v>1755.5155199999999</v>
      </c>
      <c r="F14" s="7"/>
      <c r="G14" s="7"/>
    </row>
    <row r="15" spans="1:7" ht="31.5" x14ac:dyDescent="0.25">
      <c r="A15" s="58" t="s">
        <v>18</v>
      </c>
      <c r="B15" s="31" t="s">
        <v>19</v>
      </c>
      <c r="C15" s="59">
        <v>5090.6822000000002</v>
      </c>
      <c r="F15" s="7"/>
      <c r="G15" s="7"/>
    </row>
    <row r="16" spans="1:7" ht="31.5" x14ac:dyDescent="0.25">
      <c r="A16" s="58" t="s">
        <v>20</v>
      </c>
      <c r="B16" s="31" t="s">
        <v>21</v>
      </c>
      <c r="C16" s="59">
        <v>5108.1000000000004</v>
      </c>
      <c r="F16" s="7"/>
      <c r="G16" s="7"/>
    </row>
    <row r="17" spans="1:7" ht="31.5" x14ac:dyDescent="0.25">
      <c r="A17" s="58" t="s">
        <v>22</v>
      </c>
      <c r="B17" s="31" t="s">
        <v>23</v>
      </c>
      <c r="C17" s="59">
        <v>11812.127420000001</v>
      </c>
      <c r="F17" s="7"/>
      <c r="G17" s="7"/>
    </row>
    <row r="18" spans="1:7" ht="47.25" x14ac:dyDescent="0.25">
      <c r="A18" s="58" t="s">
        <v>24</v>
      </c>
      <c r="B18" s="31" t="s">
        <v>25</v>
      </c>
      <c r="C18" s="59">
        <v>279.07837000000001</v>
      </c>
      <c r="F18" s="7"/>
      <c r="G18" s="7"/>
    </row>
    <row r="19" spans="1:7" ht="31.5" x14ac:dyDescent="0.25">
      <c r="A19" s="58" t="s">
        <v>26</v>
      </c>
      <c r="B19" s="31" t="s">
        <v>27</v>
      </c>
      <c r="C19" s="59">
        <v>1708.5685800000001</v>
      </c>
      <c r="F19" s="7"/>
      <c r="G19" s="7"/>
    </row>
    <row r="20" spans="1:7" x14ac:dyDescent="0.25">
      <c r="A20" s="58" t="s">
        <v>28</v>
      </c>
      <c r="B20" s="31" t="s">
        <v>29</v>
      </c>
      <c r="C20" s="59">
        <v>4.5424600000000002</v>
      </c>
      <c r="F20" s="7"/>
      <c r="G20" s="7"/>
    </row>
    <row r="21" spans="1:7" x14ac:dyDescent="0.25">
      <c r="A21" s="58" t="s">
        <v>30</v>
      </c>
      <c r="B21" s="31" t="s">
        <v>31</v>
      </c>
      <c r="C21" s="59">
        <v>0</v>
      </c>
      <c r="F21" s="7"/>
      <c r="G21" s="7"/>
    </row>
    <row r="22" spans="1:7" ht="47.25" x14ac:dyDescent="0.25">
      <c r="A22" s="58" t="s">
        <v>32</v>
      </c>
      <c r="B22" s="31" t="s">
        <v>33</v>
      </c>
      <c r="C22" s="59">
        <v>4.3558407099999989</v>
      </c>
      <c r="F22" s="7"/>
      <c r="G22" s="7"/>
    </row>
    <row r="23" spans="1:7" x14ac:dyDescent="0.25">
      <c r="A23" s="58" t="s">
        <v>34</v>
      </c>
      <c r="B23" s="31" t="s">
        <v>35</v>
      </c>
      <c r="C23" s="59">
        <v>3941.2180199999998</v>
      </c>
      <c r="F23" s="7"/>
      <c r="G23" s="7"/>
    </row>
    <row r="24" spans="1:7" ht="47.25" x14ac:dyDescent="0.25">
      <c r="A24" s="58" t="s">
        <v>36</v>
      </c>
      <c r="B24" s="31" t="s">
        <v>184</v>
      </c>
      <c r="C24" s="59">
        <v>89.1</v>
      </c>
      <c r="F24" s="7"/>
      <c r="G24" s="7"/>
    </row>
    <row r="25" spans="1:7" ht="16.5" thickBot="1" x14ac:dyDescent="0.3">
      <c r="A25" s="61" t="s">
        <v>37</v>
      </c>
      <c r="B25" s="62" t="s">
        <v>38</v>
      </c>
      <c r="C25" s="63">
        <v>1360</v>
      </c>
      <c r="F25" s="7"/>
      <c r="G25" s="7"/>
    </row>
  </sheetData>
  <mergeCells count="5">
    <mergeCell ref="A1:C1"/>
    <mergeCell ref="A2:C2"/>
    <mergeCell ref="A4:A6"/>
    <mergeCell ref="B4:B6"/>
    <mergeCell ref="C4:C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90" zoomScaleSheetLayoutView="130" workbookViewId="0">
      <selection activeCell="D6" sqref="D6"/>
    </sheetView>
  </sheetViews>
  <sheetFormatPr defaultRowHeight="15.75" x14ac:dyDescent="0.25"/>
  <cols>
    <col min="1" max="1" width="4.7109375" style="4" customWidth="1"/>
    <col min="2" max="3" width="32.85546875" style="4" customWidth="1"/>
    <col min="4" max="4" width="18.285156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" customHeight="1" x14ac:dyDescent="0.25">
      <c r="A1" s="74" t="s">
        <v>221</v>
      </c>
      <c r="B1" s="75"/>
      <c r="C1" s="75"/>
      <c r="D1" s="75"/>
      <c r="F1" s="2"/>
      <c r="G1" s="2"/>
    </row>
    <row r="2" spans="1:7" s="1" customFormat="1" ht="48" customHeight="1" x14ac:dyDescent="0.25">
      <c r="A2" s="74" t="s">
        <v>220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64.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64.5" customHeight="1" thickBot="1" x14ac:dyDescent="0.3">
      <c r="A5" s="23"/>
      <c r="B5" s="24" t="s">
        <v>1</v>
      </c>
      <c r="C5" s="24" t="s">
        <v>41</v>
      </c>
      <c r="D5" s="25">
        <f>SUM(D6:D6)</f>
        <v>62216.137190709997</v>
      </c>
    </row>
    <row r="6" spans="1:7" ht="64.5" customHeight="1" thickBot="1" x14ac:dyDescent="0.3">
      <c r="A6" s="23">
        <v>1</v>
      </c>
      <c r="B6" s="24" t="s">
        <v>214</v>
      </c>
      <c r="C6" s="24" t="s">
        <v>215</v>
      </c>
      <c r="D6" s="25">
        <f>+Даромад!C7</f>
        <v>62216.137190709997</v>
      </c>
    </row>
    <row r="8" spans="1:7" x14ac:dyDescent="0.25">
      <c r="D8" s="3"/>
    </row>
    <row r="9" spans="1:7" x14ac:dyDescent="0.25">
      <c r="D9" s="5"/>
    </row>
  </sheetData>
  <mergeCells count="2">
    <mergeCell ref="A1:D1"/>
    <mergeCell ref="A2:D2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100" zoomScaleSheetLayoutView="130" workbookViewId="0">
      <selection activeCell="D6" sqref="D6"/>
    </sheetView>
  </sheetViews>
  <sheetFormatPr defaultRowHeight="15.75" x14ac:dyDescent="0.25"/>
  <cols>
    <col min="1" max="1" width="4.7109375" style="4" customWidth="1"/>
    <col min="2" max="2" width="30.5703125" style="4" customWidth="1"/>
    <col min="3" max="3" width="32.5703125" style="4" customWidth="1"/>
    <col min="4" max="4" width="21.57031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59.25" customHeight="1" x14ac:dyDescent="0.25">
      <c r="A1" s="74" t="s">
        <v>222</v>
      </c>
      <c r="B1" s="75"/>
      <c r="C1" s="75"/>
      <c r="D1" s="75"/>
      <c r="F1" s="2"/>
      <c r="G1" s="2"/>
    </row>
    <row r="2" spans="1:7" s="1" customFormat="1" ht="59.25" customHeight="1" x14ac:dyDescent="0.25">
      <c r="A2" s="74" t="s">
        <v>223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60.7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60.75" customHeight="1" thickBot="1" x14ac:dyDescent="0.3">
      <c r="A5" s="23"/>
      <c r="B5" s="24" t="s">
        <v>1</v>
      </c>
      <c r="C5" s="24" t="s">
        <v>41</v>
      </c>
      <c r="D5" s="25">
        <f>SUM(D6:D6)</f>
        <v>174865.07399999999</v>
      </c>
    </row>
    <row r="6" spans="1:7" ht="60.75" customHeight="1" thickBot="1" x14ac:dyDescent="0.3">
      <c r="A6" s="23">
        <v>1</v>
      </c>
      <c r="B6" s="24" t="s">
        <v>214</v>
      </c>
      <c r="C6" s="24" t="s">
        <v>215</v>
      </c>
      <c r="D6" s="25">
        <v>174865.07399999999</v>
      </c>
      <c r="E6" s="3"/>
    </row>
    <row r="7" spans="1:7" x14ac:dyDescent="0.25">
      <c r="D7" s="3"/>
    </row>
    <row r="8" spans="1:7" x14ac:dyDescent="0.25">
      <c r="D8" s="3"/>
      <c r="E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9"/>
  <sheetViews>
    <sheetView view="pageBreakPreview" zoomScaleNormal="80" zoomScaleSheetLayoutView="100" workbookViewId="0">
      <pane xSplit="2" ySplit="6" topLeftCell="C7" activePane="bottomRight" state="frozen"/>
      <selection activeCell="C11" sqref="C11"/>
      <selection pane="topRight" activeCell="C11" sqref="C11"/>
      <selection pane="bottomLeft" activeCell="C11" sqref="C11"/>
      <selection pane="bottomRight" activeCell="E6" sqref="E6:F6"/>
    </sheetView>
  </sheetViews>
  <sheetFormatPr defaultRowHeight="15.75" x14ac:dyDescent="0.25"/>
  <cols>
    <col min="1" max="1" width="6.140625" style="4" customWidth="1"/>
    <col min="2" max="3" width="82.28515625" style="4" customWidth="1"/>
    <col min="4" max="4" width="16.85546875" style="10" customWidth="1"/>
    <col min="5" max="5" width="14.7109375" style="9" bestFit="1" customWidth="1"/>
    <col min="6" max="6" width="21" style="4" bestFit="1" customWidth="1"/>
    <col min="7" max="16384" width="9.140625" style="4"/>
  </cols>
  <sheetData>
    <row r="1" spans="1:6" s="28" customFormat="1" ht="42.75" customHeight="1" x14ac:dyDescent="0.3">
      <c r="A1" s="76" t="s">
        <v>224</v>
      </c>
      <c r="B1" s="76"/>
      <c r="C1" s="76"/>
      <c r="D1" s="76"/>
      <c r="E1" s="27"/>
    </row>
    <row r="2" spans="1:6" s="28" customFormat="1" ht="42.75" customHeight="1" x14ac:dyDescent="0.3">
      <c r="A2" s="76" t="s">
        <v>225</v>
      </c>
      <c r="B2" s="76"/>
      <c r="C2" s="76"/>
      <c r="D2" s="76"/>
      <c r="E2" s="27"/>
    </row>
    <row r="3" spans="1:6" ht="16.5" thickBot="1" x14ac:dyDescent="0.3">
      <c r="D3" s="5"/>
    </row>
    <row r="4" spans="1:6" ht="23.25" customHeight="1" x14ac:dyDescent="0.25">
      <c r="A4" s="77" t="s">
        <v>0</v>
      </c>
      <c r="B4" s="79" t="s">
        <v>174</v>
      </c>
      <c r="C4" s="79" t="s">
        <v>173</v>
      </c>
      <c r="D4" s="80" t="s">
        <v>185</v>
      </c>
    </row>
    <row r="5" spans="1:6" ht="24.75" customHeight="1" thickBot="1" x14ac:dyDescent="0.3">
      <c r="A5" s="78"/>
      <c r="B5" s="70"/>
      <c r="C5" s="70"/>
      <c r="D5" s="81"/>
    </row>
    <row r="6" spans="1:6" ht="19.5" thickBot="1" x14ac:dyDescent="0.3">
      <c r="A6" s="48"/>
      <c r="B6" s="49" t="s">
        <v>172</v>
      </c>
      <c r="C6" s="49" t="s">
        <v>175</v>
      </c>
      <c r="D6" s="50">
        <f>+D7+D22+D37+D38+D41+D42+D43</f>
        <v>280362.70662999997</v>
      </c>
      <c r="E6" s="11"/>
      <c r="F6" s="29"/>
    </row>
    <row r="7" spans="1:6" x14ac:dyDescent="0.25">
      <c r="A7" s="51" t="s">
        <v>171</v>
      </c>
      <c r="B7" s="52" t="s">
        <v>170</v>
      </c>
      <c r="C7" s="52" t="s">
        <v>169</v>
      </c>
      <c r="D7" s="53">
        <f>+D9+D13+D14+D15+D16+D18+D19+D20+D17+D21</f>
        <v>205397.23575999998</v>
      </c>
      <c r="E7" s="11"/>
      <c r="F7" s="3"/>
    </row>
    <row r="8" spans="1:6" x14ac:dyDescent="0.25">
      <c r="A8" s="14"/>
      <c r="B8" s="12" t="s">
        <v>93</v>
      </c>
      <c r="C8" s="12" t="s">
        <v>54</v>
      </c>
      <c r="D8" s="13"/>
      <c r="E8" s="26"/>
    </row>
    <row r="9" spans="1:6" x14ac:dyDescent="0.25">
      <c r="A9" s="14" t="s">
        <v>168</v>
      </c>
      <c r="B9" s="15" t="s">
        <v>167</v>
      </c>
      <c r="C9" s="15" t="s">
        <v>166</v>
      </c>
      <c r="D9" s="13">
        <f>+D10+D11</f>
        <v>43923.493169999994</v>
      </c>
      <c r="E9" s="11"/>
    </row>
    <row r="10" spans="1:6" x14ac:dyDescent="0.25">
      <c r="A10" s="14"/>
      <c r="B10" s="16" t="s">
        <v>165</v>
      </c>
      <c r="C10" s="17" t="s">
        <v>164</v>
      </c>
      <c r="D10" s="13">
        <v>38923.681429999997</v>
      </c>
      <c r="E10" s="11"/>
    </row>
    <row r="11" spans="1:6" x14ac:dyDescent="0.25">
      <c r="A11" s="14"/>
      <c r="B11" s="16" t="s">
        <v>163</v>
      </c>
      <c r="C11" s="17" t="s">
        <v>162</v>
      </c>
      <c r="D11" s="13">
        <v>4999.8117400000001</v>
      </c>
      <c r="E11" s="11"/>
    </row>
    <row r="12" spans="1:6" x14ac:dyDescent="0.25">
      <c r="A12" s="14"/>
      <c r="B12" s="16" t="s">
        <v>161</v>
      </c>
      <c r="C12" s="17" t="s">
        <v>160</v>
      </c>
      <c r="D12" s="13">
        <v>0</v>
      </c>
      <c r="E12" s="11"/>
    </row>
    <row r="13" spans="1:6" x14ac:dyDescent="0.25">
      <c r="A13" s="14" t="s">
        <v>159</v>
      </c>
      <c r="B13" s="15" t="s">
        <v>158</v>
      </c>
      <c r="C13" s="15" t="s">
        <v>157</v>
      </c>
      <c r="D13" s="13">
        <v>71307.845310000004</v>
      </c>
      <c r="E13" s="11"/>
    </row>
    <row r="14" spans="1:6" x14ac:dyDescent="0.25">
      <c r="A14" s="14" t="s">
        <v>156</v>
      </c>
      <c r="B14" s="15" t="s">
        <v>155</v>
      </c>
      <c r="C14" s="15" t="s">
        <v>154</v>
      </c>
      <c r="D14" s="13">
        <v>12025.488670000001</v>
      </c>
      <c r="E14" s="11"/>
    </row>
    <row r="15" spans="1:6" x14ac:dyDescent="0.25">
      <c r="A15" s="14" t="s">
        <v>153</v>
      </c>
      <c r="B15" s="15" t="s">
        <v>152</v>
      </c>
      <c r="C15" s="15" t="s">
        <v>151</v>
      </c>
      <c r="D15" s="13">
        <v>0</v>
      </c>
      <c r="E15" s="11"/>
    </row>
    <row r="16" spans="1:6" ht="17.25" customHeight="1" x14ac:dyDescent="0.25">
      <c r="A16" s="14" t="s">
        <v>150</v>
      </c>
      <c r="B16" s="15" t="s">
        <v>149</v>
      </c>
      <c r="C16" s="15" t="s">
        <v>148</v>
      </c>
      <c r="D16" s="13">
        <v>77977.346359999996</v>
      </c>
      <c r="E16" s="11"/>
    </row>
    <row r="17" spans="1:5" ht="31.5" x14ac:dyDescent="0.25">
      <c r="A17" s="14" t="s">
        <v>147</v>
      </c>
      <c r="B17" s="15" t="s">
        <v>186</v>
      </c>
      <c r="C17" s="15" t="s">
        <v>187</v>
      </c>
      <c r="D17" s="13">
        <v>0</v>
      </c>
      <c r="E17" s="11"/>
    </row>
    <row r="18" spans="1:5" ht="31.5" x14ac:dyDescent="0.25">
      <c r="A18" s="14" t="s">
        <v>146</v>
      </c>
      <c r="B18" s="15" t="s">
        <v>188</v>
      </c>
      <c r="C18" s="15" t="s">
        <v>189</v>
      </c>
      <c r="D18" s="13">
        <v>0</v>
      </c>
      <c r="E18" s="11"/>
    </row>
    <row r="19" spans="1:5" ht="31.5" x14ac:dyDescent="0.25">
      <c r="A19" s="14" t="s">
        <v>143</v>
      </c>
      <c r="B19" s="15" t="s">
        <v>145</v>
      </c>
      <c r="C19" s="15" t="s">
        <v>144</v>
      </c>
      <c r="D19" s="13">
        <v>0</v>
      </c>
      <c r="E19" s="11"/>
    </row>
    <row r="20" spans="1:5" x14ac:dyDescent="0.25">
      <c r="A20" s="14" t="s">
        <v>204</v>
      </c>
      <c r="B20" s="18" t="s">
        <v>142</v>
      </c>
      <c r="C20" s="18" t="s">
        <v>141</v>
      </c>
      <c r="D20" s="13">
        <v>0</v>
      </c>
      <c r="E20" s="11"/>
    </row>
    <row r="21" spans="1:5" x14ac:dyDescent="0.25">
      <c r="A21" s="14" t="s">
        <v>205</v>
      </c>
      <c r="B21" s="18" t="s">
        <v>140</v>
      </c>
      <c r="C21" s="18" t="s">
        <v>139</v>
      </c>
      <c r="D21" s="13">
        <v>163.06225000000001</v>
      </c>
      <c r="E21" s="11"/>
    </row>
    <row r="22" spans="1:5" x14ac:dyDescent="0.25">
      <c r="A22" s="14" t="s">
        <v>138</v>
      </c>
      <c r="B22" s="15" t="s">
        <v>137</v>
      </c>
      <c r="C22" s="15" t="s">
        <v>136</v>
      </c>
      <c r="D22" s="13">
        <f>+D24+D25+D26+D27+D28+D29+D30+D31+D32+D33+D34+D35+D36</f>
        <v>14647.838379999999</v>
      </c>
      <c r="E22" s="11"/>
    </row>
    <row r="23" spans="1:5" x14ac:dyDescent="0.25">
      <c r="A23" s="14"/>
      <c r="B23" s="12" t="s">
        <v>93</v>
      </c>
      <c r="C23" s="12" t="s">
        <v>54</v>
      </c>
      <c r="D23" s="13">
        <v>0</v>
      </c>
      <c r="E23" s="11"/>
    </row>
    <row r="24" spans="1:5" x14ac:dyDescent="0.25">
      <c r="A24" s="14" t="s">
        <v>135</v>
      </c>
      <c r="B24" s="18" t="s">
        <v>134</v>
      </c>
      <c r="C24" s="18" t="s">
        <v>133</v>
      </c>
      <c r="D24" s="13">
        <v>474.59542999999996</v>
      </c>
      <c r="E24" s="11"/>
    </row>
    <row r="25" spans="1:5" x14ac:dyDescent="0.25">
      <c r="A25" s="14" t="s">
        <v>176</v>
      </c>
      <c r="B25" s="18" t="s">
        <v>131</v>
      </c>
      <c r="C25" s="18" t="s">
        <v>130</v>
      </c>
      <c r="D25" s="13">
        <v>9572.6944499999991</v>
      </c>
      <c r="E25" s="11"/>
    </row>
    <row r="26" spans="1:5" x14ac:dyDescent="0.25">
      <c r="A26" s="14" t="s">
        <v>132</v>
      </c>
      <c r="B26" s="18" t="s">
        <v>128</v>
      </c>
      <c r="C26" s="18" t="s">
        <v>127</v>
      </c>
      <c r="D26" s="13">
        <v>0</v>
      </c>
      <c r="E26" s="11"/>
    </row>
    <row r="27" spans="1:5" x14ac:dyDescent="0.25">
      <c r="A27" s="14" t="s">
        <v>129</v>
      </c>
      <c r="B27" s="18" t="s">
        <v>190</v>
      </c>
      <c r="C27" s="18" t="s">
        <v>191</v>
      </c>
      <c r="D27" s="13">
        <v>0</v>
      </c>
      <c r="E27" s="11"/>
    </row>
    <row r="28" spans="1:5" ht="47.25" x14ac:dyDescent="0.25">
      <c r="A28" s="14" t="s">
        <v>177</v>
      </c>
      <c r="B28" s="18" t="s">
        <v>192</v>
      </c>
      <c r="C28" s="18" t="s">
        <v>193</v>
      </c>
      <c r="D28" s="13">
        <v>0</v>
      </c>
      <c r="E28" s="11"/>
    </row>
    <row r="29" spans="1:5" x14ac:dyDescent="0.25">
      <c r="A29" s="14" t="s">
        <v>126</v>
      </c>
      <c r="B29" s="18" t="s">
        <v>124</v>
      </c>
      <c r="C29" s="18" t="s">
        <v>123</v>
      </c>
      <c r="D29" s="13">
        <v>3044.9543900000003</v>
      </c>
      <c r="E29" s="11"/>
    </row>
    <row r="30" spans="1:5" x14ac:dyDescent="0.25">
      <c r="A30" s="14" t="s">
        <v>178</v>
      </c>
      <c r="B30" s="18" t="s">
        <v>121</v>
      </c>
      <c r="C30" s="18" t="s">
        <v>120</v>
      </c>
      <c r="D30" s="13">
        <v>0</v>
      </c>
      <c r="E30" s="11"/>
    </row>
    <row r="31" spans="1:5" ht="31.5" x14ac:dyDescent="0.25">
      <c r="A31" s="14" t="s">
        <v>125</v>
      </c>
      <c r="B31" s="18" t="s">
        <v>118</v>
      </c>
      <c r="C31" s="18" t="s">
        <v>117</v>
      </c>
      <c r="D31" s="13">
        <v>0</v>
      </c>
      <c r="E31" s="11"/>
    </row>
    <row r="32" spans="1:5" x14ac:dyDescent="0.25">
      <c r="A32" s="14" t="s">
        <v>122</v>
      </c>
      <c r="B32" s="18" t="s">
        <v>116</v>
      </c>
      <c r="C32" s="18" t="s">
        <v>115</v>
      </c>
      <c r="D32" s="13">
        <v>0</v>
      </c>
      <c r="E32" s="11"/>
    </row>
    <row r="33" spans="1:5" ht="31.5" x14ac:dyDescent="0.25">
      <c r="A33" s="14" t="s">
        <v>119</v>
      </c>
      <c r="B33" s="18" t="s">
        <v>114</v>
      </c>
      <c r="C33" s="18" t="s">
        <v>113</v>
      </c>
      <c r="D33" s="13">
        <v>0</v>
      </c>
      <c r="E33" s="11"/>
    </row>
    <row r="34" spans="1:5" ht="31.5" x14ac:dyDescent="0.25">
      <c r="A34" s="14" t="s">
        <v>206</v>
      </c>
      <c r="B34" s="18" t="s">
        <v>112</v>
      </c>
      <c r="C34" s="18" t="s">
        <v>111</v>
      </c>
      <c r="D34" s="13">
        <v>0</v>
      </c>
      <c r="E34" s="11"/>
    </row>
    <row r="35" spans="1:5" ht="31.5" x14ac:dyDescent="0.25">
      <c r="A35" s="14" t="s">
        <v>207</v>
      </c>
      <c r="B35" s="18" t="s">
        <v>194</v>
      </c>
      <c r="C35" s="18" t="s">
        <v>195</v>
      </c>
      <c r="D35" s="13">
        <v>0</v>
      </c>
      <c r="E35" s="11"/>
    </row>
    <row r="36" spans="1:5" x14ac:dyDescent="0.25">
      <c r="A36" s="14" t="s">
        <v>208</v>
      </c>
      <c r="B36" s="18" t="s">
        <v>213</v>
      </c>
      <c r="C36" s="18" t="s">
        <v>110</v>
      </c>
      <c r="D36" s="13">
        <v>1555.59411</v>
      </c>
      <c r="E36" s="11"/>
    </row>
    <row r="37" spans="1:5" x14ac:dyDescent="0.25">
      <c r="A37" s="14" t="s">
        <v>109</v>
      </c>
      <c r="B37" s="15" t="s">
        <v>108</v>
      </c>
      <c r="C37" s="15" t="s">
        <v>107</v>
      </c>
      <c r="D37" s="13">
        <v>0</v>
      </c>
      <c r="E37" s="11"/>
    </row>
    <row r="38" spans="1:5" x14ac:dyDescent="0.25">
      <c r="A38" s="14" t="s">
        <v>106</v>
      </c>
      <c r="B38" s="15" t="s">
        <v>105</v>
      </c>
      <c r="C38" s="15" t="s">
        <v>104</v>
      </c>
      <c r="D38" s="13">
        <f>+D40</f>
        <v>37944.969979999994</v>
      </c>
      <c r="E38" s="11"/>
    </row>
    <row r="39" spans="1:5" x14ac:dyDescent="0.25">
      <c r="A39" s="14"/>
      <c r="B39" s="19" t="s">
        <v>93</v>
      </c>
      <c r="C39" s="19" t="s">
        <v>54</v>
      </c>
      <c r="D39" s="13"/>
      <c r="E39" s="11"/>
    </row>
    <row r="40" spans="1:5" x14ac:dyDescent="0.25">
      <c r="A40" s="14" t="s">
        <v>103</v>
      </c>
      <c r="B40" s="17" t="s">
        <v>102</v>
      </c>
      <c r="C40" s="17" t="s">
        <v>101</v>
      </c>
      <c r="D40" s="13">
        <v>37944.969979999994</v>
      </c>
      <c r="E40" s="11"/>
    </row>
    <row r="41" spans="1:5" x14ac:dyDescent="0.25">
      <c r="A41" s="14" t="s">
        <v>100</v>
      </c>
      <c r="B41" s="15" t="s">
        <v>99</v>
      </c>
      <c r="C41" s="15" t="s">
        <v>98</v>
      </c>
      <c r="D41" s="13">
        <v>4357.5336200000002</v>
      </c>
      <c r="E41" s="11"/>
    </row>
    <row r="42" spans="1:5" x14ac:dyDescent="0.25">
      <c r="A42" s="14" t="s">
        <v>97</v>
      </c>
      <c r="B42" s="15" t="s">
        <v>96</v>
      </c>
      <c r="C42" s="15" t="s">
        <v>95</v>
      </c>
      <c r="D42" s="13">
        <v>2280.3408899999999</v>
      </c>
      <c r="E42" s="11"/>
    </row>
    <row r="43" spans="1:5" x14ac:dyDescent="0.25">
      <c r="A43" s="14" t="s">
        <v>94</v>
      </c>
      <c r="B43" s="15" t="s">
        <v>51</v>
      </c>
      <c r="C43" s="15" t="s">
        <v>88</v>
      </c>
      <c r="D43" s="13">
        <f>SUM(D45:D56)</f>
        <v>15734.788</v>
      </c>
      <c r="E43" s="11"/>
    </row>
    <row r="44" spans="1:5" x14ac:dyDescent="0.25">
      <c r="A44" s="14"/>
      <c r="B44" s="12" t="s">
        <v>93</v>
      </c>
      <c r="C44" s="12" t="s">
        <v>54</v>
      </c>
      <c r="D44" s="13"/>
      <c r="E44" s="11"/>
    </row>
    <row r="45" spans="1:5" ht="31.5" x14ac:dyDescent="0.25">
      <c r="A45" s="14" t="s">
        <v>92</v>
      </c>
      <c r="B45" s="18" t="s">
        <v>91</v>
      </c>
      <c r="C45" s="18" t="s">
        <v>90</v>
      </c>
      <c r="D45" s="13">
        <v>0</v>
      </c>
      <c r="E45" s="11"/>
    </row>
    <row r="46" spans="1:5" x14ac:dyDescent="0.25">
      <c r="A46" s="14" t="s">
        <v>89</v>
      </c>
      <c r="B46" s="18" t="s">
        <v>51</v>
      </c>
      <c r="C46" s="18" t="s">
        <v>88</v>
      </c>
      <c r="D46" s="13">
        <v>2420.1</v>
      </c>
      <c r="E46" s="11"/>
    </row>
    <row r="47" spans="1:5" x14ac:dyDescent="0.25">
      <c r="A47" s="14">
        <v>7.3</v>
      </c>
      <c r="B47" s="18" t="s">
        <v>87</v>
      </c>
      <c r="C47" s="18" t="s">
        <v>86</v>
      </c>
      <c r="D47" s="13">
        <v>0</v>
      </c>
      <c r="E47" s="11"/>
    </row>
    <row r="48" spans="1:5" x14ac:dyDescent="0.25">
      <c r="A48" s="14" t="s">
        <v>179</v>
      </c>
      <c r="B48" s="18" t="s">
        <v>196</v>
      </c>
      <c r="C48" s="18" t="s">
        <v>197</v>
      </c>
      <c r="D48" s="13">
        <v>12047.343000000001</v>
      </c>
      <c r="E48" s="11"/>
    </row>
    <row r="49" spans="1:5" x14ac:dyDescent="0.25">
      <c r="A49" s="14" t="s">
        <v>180</v>
      </c>
      <c r="B49" s="18" t="s">
        <v>85</v>
      </c>
      <c r="C49" s="18" t="s">
        <v>84</v>
      </c>
      <c r="D49" s="13">
        <v>303.64</v>
      </c>
      <c r="E49" s="11"/>
    </row>
    <row r="50" spans="1:5" ht="31.5" x14ac:dyDescent="0.25">
      <c r="A50" s="14" t="s">
        <v>181</v>
      </c>
      <c r="B50" s="18" t="s">
        <v>198</v>
      </c>
      <c r="C50" s="18" t="s">
        <v>199</v>
      </c>
      <c r="D50" s="13">
        <v>473.34</v>
      </c>
      <c r="E50" s="11"/>
    </row>
    <row r="51" spans="1:5" ht="31.5" x14ac:dyDescent="0.25">
      <c r="A51" s="14" t="s">
        <v>182</v>
      </c>
      <c r="B51" s="18" t="s">
        <v>200</v>
      </c>
      <c r="C51" s="18" t="s">
        <v>201</v>
      </c>
      <c r="D51" s="13">
        <v>473.34</v>
      </c>
      <c r="E51" s="11"/>
    </row>
    <row r="52" spans="1:5" x14ac:dyDescent="0.25">
      <c r="A52" s="14" t="s">
        <v>183</v>
      </c>
      <c r="B52" s="18" t="s">
        <v>83</v>
      </c>
      <c r="C52" s="18" t="s">
        <v>82</v>
      </c>
      <c r="D52" s="13">
        <v>17.024999999999999</v>
      </c>
      <c r="E52" s="11"/>
    </row>
    <row r="53" spans="1:5" x14ac:dyDescent="0.25">
      <c r="A53" s="14" t="s">
        <v>209</v>
      </c>
      <c r="B53" s="18" t="s">
        <v>81</v>
      </c>
      <c r="C53" s="18" t="s">
        <v>80</v>
      </c>
      <c r="D53" s="13">
        <v>0</v>
      </c>
      <c r="E53" s="11"/>
    </row>
    <row r="54" spans="1:5" x14ac:dyDescent="0.25">
      <c r="A54" s="14" t="s">
        <v>210</v>
      </c>
      <c r="B54" s="18" t="s">
        <v>202</v>
      </c>
      <c r="C54" s="18" t="s">
        <v>203</v>
      </c>
      <c r="D54" s="13">
        <v>0</v>
      </c>
      <c r="E54" s="11"/>
    </row>
    <row r="55" spans="1:5" x14ac:dyDescent="0.25">
      <c r="A55" s="14" t="s">
        <v>211</v>
      </c>
      <c r="B55" s="18" t="s">
        <v>79</v>
      </c>
      <c r="C55" s="18" t="s">
        <v>78</v>
      </c>
      <c r="D55" s="13">
        <v>0</v>
      </c>
      <c r="E55" s="11"/>
    </row>
    <row r="56" spans="1:5" ht="16.5" thickBot="1" x14ac:dyDescent="0.3">
      <c r="A56" s="20" t="s">
        <v>212</v>
      </c>
      <c r="B56" s="21" t="s">
        <v>77</v>
      </c>
      <c r="C56" s="21" t="s">
        <v>76</v>
      </c>
      <c r="D56" s="22">
        <v>0</v>
      </c>
      <c r="E56" s="11"/>
    </row>
    <row r="58" spans="1:5" x14ac:dyDescent="0.25">
      <c r="D58" s="5"/>
    </row>
    <row r="59" spans="1:5" x14ac:dyDescent="0.25">
      <c r="D59" s="5"/>
    </row>
  </sheetData>
  <autoFilter ref="A6:F56"/>
  <mergeCells count="6">
    <mergeCell ref="A1:D1"/>
    <mergeCell ref="A2:D2"/>
    <mergeCell ref="A4:A5"/>
    <mergeCell ref="B4:B5"/>
    <mergeCell ref="D4:D5"/>
    <mergeCell ref="C4:C5"/>
  </mergeCells>
  <printOptions horizontalCentered="1"/>
  <pageMargins left="0.196850393700787" right="0.196850393700787" top="0.39370078740157499" bottom="0.39370078740157499" header="0.196850393700787" footer="0.31496062992126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view="pageBreakPreview" zoomScale="115" zoomScaleNormal="90" zoomScaleSheetLayoutView="115" workbookViewId="0">
      <selection activeCell="D6" sqref="D6"/>
    </sheetView>
  </sheetViews>
  <sheetFormatPr defaultRowHeight="15.75" x14ac:dyDescent="0.25"/>
  <cols>
    <col min="1" max="1" width="4.7109375" style="4" customWidth="1"/>
    <col min="2" max="2" width="29.5703125" style="4" customWidth="1"/>
    <col min="3" max="3" width="30.5703125" style="4" customWidth="1"/>
    <col min="4" max="4" width="27.8554687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.75" customHeight="1" x14ac:dyDescent="0.25">
      <c r="A1" s="74" t="s">
        <v>226</v>
      </c>
      <c r="B1" s="75"/>
      <c r="C1" s="75"/>
      <c r="D1" s="75"/>
      <c r="F1" s="2"/>
      <c r="G1" s="2"/>
    </row>
    <row r="2" spans="1:7" s="1" customFormat="1" ht="48.75" customHeight="1" x14ac:dyDescent="0.25">
      <c r="A2" s="74" t="s">
        <v>227</v>
      </c>
      <c r="B2" s="75"/>
      <c r="C2" s="75"/>
      <c r="D2" s="75"/>
      <c r="F2" s="2"/>
      <c r="G2" s="2"/>
    </row>
    <row r="3" spans="1:7" s="1" customFormat="1" ht="16.5" thickBot="1" x14ac:dyDescent="0.3">
      <c r="F3" s="2"/>
      <c r="G3" s="2"/>
    </row>
    <row r="4" spans="1:7" ht="70.5" customHeight="1" thickBot="1" x14ac:dyDescent="0.3">
      <c r="A4" s="23" t="s">
        <v>0</v>
      </c>
      <c r="B4" s="24" t="s">
        <v>217</v>
      </c>
      <c r="C4" s="24" t="s">
        <v>218</v>
      </c>
      <c r="D4" s="47" t="s">
        <v>185</v>
      </c>
    </row>
    <row r="5" spans="1:7" ht="70.5" customHeight="1" thickBot="1" x14ac:dyDescent="0.3">
      <c r="A5" s="23"/>
      <c r="B5" s="24" t="s">
        <v>1</v>
      </c>
      <c r="C5" s="24" t="s">
        <v>41</v>
      </c>
      <c r="D5" s="25">
        <f>SUM(D6:D6)</f>
        <v>280362.70662999997</v>
      </c>
    </row>
    <row r="6" spans="1:7" ht="70.5" customHeight="1" thickBot="1" x14ac:dyDescent="0.3">
      <c r="A6" s="23">
        <v>1</v>
      </c>
      <c r="B6" s="24" t="s">
        <v>214</v>
      </c>
      <c r="C6" s="24" t="s">
        <v>216</v>
      </c>
      <c r="D6" s="25">
        <f>+'Харажат соҳа'!D6</f>
        <v>280362.70662999997</v>
      </c>
    </row>
    <row r="8" spans="1:7" x14ac:dyDescent="0.25">
      <c r="D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1"/>
  <sheetViews>
    <sheetView view="pageBreakPreview" zoomScaleNormal="100" zoomScaleSheetLayoutView="100" workbookViewId="0">
      <selection activeCell="E1" sqref="E1"/>
    </sheetView>
  </sheetViews>
  <sheetFormatPr defaultRowHeight="15.75" x14ac:dyDescent="0.25"/>
  <cols>
    <col min="1" max="1" width="5.5703125" style="10" customWidth="1"/>
    <col min="2" max="3" width="36.140625" style="4" customWidth="1"/>
    <col min="4" max="4" width="16.7109375" style="5" customWidth="1"/>
    <col min="5" max="16384" width="9.140625" style="4"/>
  </cols>
  <sheetData>
    <row r="1" spans="1:4" ht="43.5" customHeight="1" x14ac:dyDescent="0.25">
      <c r="A1" s="64" t="s">
        <v>228</v>
      </c>
      <c r="B1" s="64"/>
      <c r="C1" s="64"/>
      <c r="D1" s="64"/>
    </row>
    <row r="2" spans="1:4" ht="43.5" customHeight="1" x14ac:dyDescent="0.25">
      <c r="A2" s="64" t="s">
        <v>229</v>
      </c>
      <c r="B2" s="64"/>
      <c r="C2" s="64"/>
      <c r="D2" s="64"/>
    </row>
    <row r="3" spans="1:4" ht="16.5" thickBot="1" x14ac:dyDescent="0.3"/>
    <row r="4" spans="1:4" ht="54" customHeight="1" thickBot="1" x14ac:dyDescent="0.3">
      <c r="A4" s="23" t="s">
        <v>0</v>
      </c>
      <c r="B4" s="24" t="s">
        <v>75</v>
      </c>
      <c r="C4" s="24" t="s">
        <v>42</v>
      </c>
      <c r="D4" s="25" t="s">
        <v>185</v>
      </c>
    </row>
    <row r="5" spans="1:4" ht="26.25" customHeight="1" thickBot="1" x14ac:dyDescent="0.3">
      <c r="A5" s="23"/>
      <c r="B5" s="46" t="s">
        <v>43</v>
      </c>
      <c r="C5" s="46" t="s">
        <v>44</v>
      </c>
      <c r="D5" s="25">
        <f>+D6+D7+D8+D9</f>
        <v>280362.33803166228</v>
      </c>
    </row>
    <row r="6" spans="1:4" ht="31.5" x14ac:dyDescent="0.25">
      <c r="A6" s="33">
        <v>1</v>
      </c>
      <c r="B6" s="34" t="s">
        <v>45</v>
      </c>
      <c r="C6" s="34" t="s">
        <v>46</v>
      </c>
      <c r="D6" s="35">
        <v>168301.14594023</v>
      </c>
    </row>
    <row r="7" spans="1:4" ht="47.25" x14ac:dyDescent="0.25">
      <c r="A7" s="36">
        <v>2</v>
      </c>
      <c r="B7" s="37" t="s">
        <v>47</v>
      </c>
      <c r="C7" s="37" t="s">
        <v>48</v>
      </c>
      <c r="D7" s="38">
        <v>21984.60137343</v>
      </c>
    </row>
    <row r="8" spans="1:4" x14ac:dyDescent="0.25">
      <c r="A8" s="36">
        <v>3</v>
      </c>
      <c r="B8" s="37" t="s">
        <v>49</v>
      </c>
      <c r="C8" s="37" t="s">
        <v>50</v>
      </c>
      <c r="D8" s="38">
        <v>0</v>
      </c>
    </row>
    <row r="9" spans="1:4" x14ac:dyDescent="0.25">
      <c r="A9" s="36">
        <v>4</v>
      </c>
      <c r="B9" s="37" t="s">
        <v>51</v>
      </c>
      <c r="C9" s="37" t="s">
        <v>52</v>
      </c>
      <c r="D9" s="38">
        <f>SUM(D11:D21)</f>
        <v>90076.590718002291</v>
      </c>
    </row>
    <row r="10" spans="1:4" x14ac:dyDescent="0.25">
      <c r="A10" s="36"/>
      <c r="B10" s="39" t="s">
        <v>53</v>
      </c>
      <c r="C10" s="39" t="s">
        <v>54</v>
      </c>
      <c r="D10" s="38"/>
    </row>
    <row r="11" spans="1:4" x14ac:dyDescent="0.25">
      <c r="A11" s="36">
        <v>4.0999999999999996</v>
      </c>
      <c r="B11" s="37" t="s">
        <v>55</v>
      </c>
      <c r="C11" s="37" t="s">
        <v>56</v>
      </c>
      <c r="D11" s="38">
        <v>120.719904</v>
      </c>
    </row>
    <row r="12" spans="1:4" x14ac:dyDescent="0.25">
      <c r="A12" s="36">
        <v>4.2</v>
      </c>
      <c r="B12" s="37" t="s">
        <v>57</v>
      </c>
      <c r="C12" s="37" t="s">
        <v>58</v>
      </c>
      <c r="D12" s="38">
        <v>4406.4231610200004</v>
      </c>
    </row>
    <row r="13" spans="1:4" ht="31.5" x14ac:dyDescent="0.25">
      <c r="A13" s="36">
        <v>4.3</v>
      </c>
      <c r="B13" s="37" t="s">
        <v>59</v>
      </c>
      <c r="C13" s="37" t="s">
        <v>60</v>
      </c>
      <c r="D13" s="38">
        <v>4890.4857919300002</v>
      </c>
    </row>
    <row r="14" spans="1:4" x14ac:dyDescent="0.25">
      <c r="A14" s="36">
        <v>4.4000000000000004</v>
      </c>
      <c r="B14" s="37" t="s">
        <v>61</v>
      </c>
      <c r="C14" s="37" t="s">
        <v>62</v>
      </c>
      <c r="D14" s="38">
        <v>19078.33472975</v>
      </c>
    </row>
    <row r="15" spans="1:4" ht="63" x14ac:dyDescent="0.25">
      <c r="A15" s="36">
        <v>4.5</v>
      </c>
      <c r="B15" s="37" t="s">
        <v>63</v>
      </c>
      <c r="C15" s="37" t="s">
        <v>64</v>
      </c>
      <c r="D15" s="38">
        <v>4556.9187743500006</v>
      </c>
    </row>
    <row r="16" spans="1:4" x14ac:dyDescent="0.25">
      <c r="A16" s="36">
        <v>4.5999999999999996</v>
      </c>
      <c r="B16" s="37" t="s">
        <v>65</v>
      </c>
      <c r="C16" s="37" t="s">
        <v>66</v>
      </c>
      <c r="D16" s="38">
        <v>1477.4074402900001</v>
      </c>
    </row>
    <row r="17" spans="1:4" ht="31.5" x14ac:dyDescent="0.25">
      <c r="A17" s="36">
        <v>4.7</v>
      </c>
      <c r="B17" s="37" t="s">
        <v>67</v>
      </c>
      <c r="C17" s="37" t="s">
        <v>68</v>
      </c>
      <c r="D17" s="38">
        <v>9.5701022929600005E-3</v>
      </c>
    </row>
    <row r="18" spans="1:4" x14ac:dyDescent="0.25">
      <c r="A18" s="36">
        <v>4.8</v>
      </c>
      <c r="B18" s="37" t="s">
        <v>69</v>
      </c>
      <c r="C18" s="37" t="s">
        <v>70</v>
      </c>
      <c r="D18" s="38">
        <v>0</v>
      </c>
    </row>
    <row r="19" spans="1:4" x14ac:dyDescent="0.25">
      <c r="A19" s="36">
        <v>4.9000000000000004</v>
      </c>
      <c r="B19" s="37" t="s">
        <v>71</v>
      </c>
      <c r="C19" s="37" t="s">
        <v>72</v>
      </c>
      <c r="D19" s="38">
        <v>15095.29134656</v>
      </c>
    </row>
    <row r="20" spans="1:4" x14ac:dyDescent="0.25">
      <c r="A20" s="40">
        <v>4.0999999999999996</v>
      </c>
      <c r="B20" s="37" t="s">
        <v>73</v>
      </c>
      <c r="C20" s="37" t="s">
        <v>74</v>
      </c>
      <c r="D20" s="38">
        <v>0</v>
      </c>
    </row>
    <row r="21" spans="1:4" ht="16.5" thickBot="1" x14ac:dyDescent="0.3">
      <c r="A21" s="41">
        <v>4.1100000000000003</v>
      </c>
      <c r="B21" s="42" t="s">
        <v>51</v>
      </c>
      <c r="C21" s="42" t="s">
        <v>52</v>
      </c>
      <c r="D21" s="43">
        <v>40451</v>
      </c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Даромад</vt:lpstr>
      <vt:lpstr>Даромад худуд</vt:lpstr>
      <vt:lpstr>Трансферт</vt:lpstr>
      <vt:lpstr>Харажат соҳа</vt:lpstr>
      <vt:lpstr>харажат худуд</vt:lpstr>
      <vt:lpstr>Тасниф</vt:lpstr>
      <vt:lpstr>Даромад!Заголовки_для_печати</vt:lpstr>
      <vt:lpstr>'Харажат соҳа'!Заголовки_для_печати</vt:lpstr>
      <vt:lpstr>Даромад!Область_печати</vt:lpstr>
      <vt:lpstr>'Даромад худуд'!Область_печати</vt:lpstr>
      <vt:lpstr>Тасниф!Область_печати</vt:lpstr>
      <vt:lpstr>Трансферт!Область_печати</vt:lpstr>
      <vt:lpstr>'Харажат соҳа'!Область_печати</vt:lpstr>
      <vt:lpstr>'харажат худуд'!Область_печати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Пользователь</cp:lastModifiedBy>
  <cp:lastPrinted>2023-08-23T06:15:14Z</cp:lastPrinted>
  <dcterms:created xsi:type="dcterms:W3CDTF">2021-07-09T14:56:24Z</dcterms:created>
  <dcterms:modified xsi:type="dcterms:W3CDTF">2024-05-14T08:46:03Z</dcterms:modified>
</cp:coreProperties>
</file>