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775" activeTab="3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Print_Titles" localSheetId="3">'16.2-илова'!$3:$4</definedName>
    <definedName name="_xlnm.Print_Area" localSheetId="0">'16-илова 1-жадвал'!$A$1:$C$17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L9" i="3" l="1"/>
  <c r="L8" i="3"/>
  <c r="L7" i="3"/>
  <c r="L6" i="3"/>
  <c r="L5" i="3"/>
  <c r="I12" i="2"/>
  <c r="C12" i="1"/>
  <c r="H13" i="2"/>
  <c r="D13" i="2"/>
  <c r="F9" i="3" l="1"/>
  <c r="F8" i="3"/>
  <c r="F7" i="3"/>
  <c r="F6" i="3"/>
  <c r="F5" i="3"/>
  <c r="H6" i="2" l="1"/>
  <c r="I6" i="2" s="1"/>
  <c r="H5" i="2"/>
  <c r="H9" i="2" l="1"/>
  <c r="K10" i="3" l="1"/>
  <c r="J10" i="3"/>
  <c r="I10" i="3"/>
  <c r="H10" i="3"/>
  <c r="C15" i="4" l="1"/>
  <c r="F15" i="4" l="1"/>
  <c r="G13" i="2"/>
  <c r="F13" i="2"/>
  <c r="E13" i="2"/>
  <c r="I11" i="2"/>
  <c r="I10" i="2"/>
  <c r="I9" i="2"/>
  <c r="I8" i="2"/>
  <c r="I5" i="2"/>
  <c r="L10" i="3" l="1"/>
  <c r="I7" i="2"/>
  <c r="I13" i="2"/>
</calcChain>
</file>

<file path=xl/sharedStrings.xml><?xml version="1.0" encoding="utf-8"?>
<sst xmlns="http://schemas.openxmlformats.org/spreadsheetml/2006/main" count="113" uniqueCount="89">
  <si>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</si>
  <si>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</si>
  <si>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</si>
  <si>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</si>
  <si>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</si>
  <si>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</si>
  <si>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</si>
  <si>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</si>
  <si>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</si>
  <si>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</si>
  <si>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</si>
  <si>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</si>
  <si>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</si>
  <si>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</si>
  <si>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</si>
  <si>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</si>
  <si>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Умумтаълим мактабларини таъмирлаш ва жиҳозлаш</t>
  </si>
  <si>
    <t>сони</t>
  </si>
  <si>
    <t>Мактабгача таълим муассасаларини таъмирлаш ва жиҳозлаш</t>
  </si>
  <si>
    <t>Соғлиқни сақлаш муассасаларини таъмирлаш ва жиҳозлаш</t>
  </si>
  <si>
    <t>Бошқа ижтимоий соҳа муассасаларини таъмирлаш ва жиҳозлаш</t>
  </si>
  <si>
    <t>Ичимлик суви таъминотини яхшилаш</t>
  </si>
  <si>
    <t>Кўча чироқларини ўрнатиш</t>
  </si>
  <si>
    <t>чироқлар сони</t>
  </si>
  <si>
    <t>Ободонлаштириш ва кўкаламзорлаштириш</t>
  </si>
  <si>
    <t>тадбирлар сони</t>
  </si>
  <si>
    <t>Бошқа тадбирлар</t>
  </si>
  <si>
    <t>жами</t>
  </si>
  <si>
    <t>Х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</si>
  <si>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</si>
  <si>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</si>
  <si>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</si>
  <si>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</si>
  <si>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</si>
  <si>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</si>
  <si>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</si>
  <si>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</si>
  <si>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</si>
  <si>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</si>
  <si>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</si>
  <si>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</si>
  <si>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</si>
  <si>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</si>
  <si>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</si>
  <si>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</si>
  <si>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</si>
  <si>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Тадбирнинг хос рақами (ID)</t>
  </si>
  <si>
    <t>Жами тўпланган овозлар сони</t>
  </si>
  <si>
    <t>шундан</t>
  </si>
  <si>
    <t>Тадбирнинг қисқача мазмуни (соҳаси)</t>
  </si>
  <si>
    <t>Тадбирнинг молиялаштирилиши (минг сўм)</t>
  </si>
  <si>
    <t>онлайн овозлар</t>
  </si>
  <si>
    <t>офлайн овозлар</t>
  </si>
  <si>
    <t>SMS орқали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</si>
  <si>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</si>
  <si>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</si>
  <si>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</si>
  <si>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</si>
  <si>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</si>
  <si>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Жами:</t>
  </si>
  <si>
    <t>Молиялаштирилган таклифлар
сони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</si>
  <si>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(минг сўм)</t>
    </r>
  </si>
  <si>
    <t>умумий узунлиги
км</t>
  </si>
  <si>
    <t>Ҳудудий ички йўллар таъмирлаш</t>
  </si>
  <si>
    <t>МАЪЛУМОТ</t>
  </si>
  <si>
    <t>2024 йил 1-мавсум Ташаббусли бюджетлаштириш натижалари бўйича</t>
  </si>
  <si>
    <t>01.04.2024йил</t>
  </si>
  <si>
    <t>2024 йил 1-мавсум "Фуқаролар ташаббуси жамғармаси" маблағларини шакллантирилиши юзасидан
МАЪЛУМОТ</t>
  </si>
  <si>
    <t>3.3.</t>
  </si>
  <si>
    <t>3.4.</t>
  </si>
  <si>
    <t>3.5.</t>
  </si>
  <si>
    <t>Туман (шаҳар) бюджетининг тасдиқланган ички йўлларни таъмирлаш харажатлари 100 фоиз қисми миқдорида ажратиладиган маблағлар</t>
  </si>
  <si>
    <t>2023 йил 2-мавсум "Фуқаролар ташаббуси жамғармаси"дан жамоатчилик фикри асосида шакллантирилган (ғолиб деб топилган) тадбирларни молиялаштириш учун йўналтирилган маблағлар юзасидан
МАЪЛУМОТ</t>
  </si>
  <si>
    <t>2023 йил 2-мавсум"Фуқаролар ташаббуси жамғармаси" маблағларини шакллантирилиши юзасидан</t>
  </si>
  <si>
    <t>Норин туман</t>
  </si>
  <si>
    <t xml:space="preserve">Норин туман иқтисодиёт ва молия бўлими бошлиғи </t>
  </si>
  <si>
    <t>Норин туман иқтисодиёт ва молия бош мутахассиси</t>
  </si>
  <si>
    <t>Ғ.Примқулов</t>
  </si>
  <si>
    <t>Ш.Иминов</t>
  </si>
  <si>
    <t>Норин тумани Норинкапа МФЙ Матонат кўчасини 2700 м масофасини асфалтлаш ишлари учун</t>
  </si>
  <si>
    <t>Қоратери МФЙ ички кўчаларини асфалтлаш ишлари учун</t>
  </si>
  <si>
    <t>Пастки Чўжа МФЙ Янгиобод кўчаси 3100 метрин асфалтлаш.</t>
  </si>
  <si>
    <t>031282521007</t>
  </si>
  <si>
    <t>03168433007</t>
  </si>
  <si>
    <t>031275007007</t>
  </si>
  <si>
    <t>03173235007</t>
  </si>
  <si>
    <t>031297002007</t>
  </si>
  <si>
    <t>Ислом Обод Ёшлар Тараққиёт Эзгулик кўчаларини 4 км тўлиқ асфалтлаш</t>
  </si>
  <si>
    <t>Учтепа МФЙ Нафосат кўчасини  хамда Биллур кўчасини қолган кисмини асфалтлаш ишлари учун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</si>
</sst>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_-* #,##0.0\ _₽_-;\-* #,##0.0\ _₽_-;_-* &quot;-&quot;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204"/>
    </font>
    <font>
      <b/>
      <sz val="20"/>
      <color rgb="FF002060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165" fontId="13" fillId="2" borderId="23" xfId="0" applyNumberFormat="1" applyFont="1" applyFill="1" applyBorder="1" applyAlignment="1">
      <alignment horizontal="center" vertical="center" wrapText="1"/>
    </xf>
    <xf numFmtId="165" fontId="13" fillId="2" borderId="23" xfId="6" applyNumberFormat="1" applyFont="1" applyFill="1" applyBorder="1" applyAlignment="1">
      <alignment horizontal="center" vertical="center" wrapText="1"/>
    </xf>
    <xf numFmtId="165" fontId="5" fillId="2" borderId="9" xfId="6" applyNumberFormat="1" applyFont="1" applyFill="1" applyBorder="1" applyAlignment="1">
      <alignment horizontal="center" vertical="center" wrapText="1"/>
    </xf>
    <xf numFmtId="165" fontId="6" fillId="2" borderId="5" xfId="6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5" fillId="2" borderId="17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164" fontId="7" fillId="0" borderId="17" xfId="0" applyNumberFormat="1" applyFont="1" applyBorder="1" applyAlignment="1">
      <alignment horizontal="center" vertical="center" wrapText="1"/>
    </xf>
    <xf numFmtId="0" fontId="16" fillId="0" borderId="0" xfId="0" applyFont="1"/>
    <xf numFmtId="3" fontId="3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Normal="100" zoomScaleSheetLayoutView="100" workbookViewId="0">
      <selection activeCell="B18" sqref="B18"/>
    </sheetView>
  </sheetViews>
  <sheetFormatPr defaultColWidth="57.5703125" defaultRowHeight="15" x14ac:dyDescent="0.25"/>
  <cols>
    <col min="1" max="1" width="7.28515625" style="1" customWidth="1"/>
    <col min="2" max="2" width="111.140625" style="1" customWidth="1"/>
    <col min="3" max="3" width="33.42578125" style="1" customWidth="1"/>
    <col min="4" max="7" width="11.42578125" style="1" customWidth="1"/>
    <col min="8" max="16384" width="57.5703125" style="1"/>
  </cols>
  <sheetData>
    <row r="1" spans="1:3" ht="45" customHeight="1" x14ac:dyDescent="0.25">
      <c r="A1" s="79" t="s">
        <v>65</v>
      </c>
      <c r="B1" s="79"/>
      <c r="C1" s="79"/>
    </row>
    <row r="2" spans="1:3" ht="20.25" x14ac:dyDescent="0.25">
      <c r="A2" s="79" t="s">
        <v>64</v>
      </c>
      <c r="B2" s="79"/>
      <c r="C2" s="79"/>
    </row>
    <row r="3" spans="1:3" ht="20.25" x14ac:dyDescent="0.25">
      <c r="A3" s="54"/>
      <c r="B3" s="61" t="s">
        <v>74</v>
      </c>
      <c r="C3" s="54" t="s">
        <v>66</v>
      </c>
    </row>
    <row r="4" spans="1:3" ht="32.25" customHeight="1" thickBot="1" x14ac:dyDescent="0.3">
      <c r="C4" s="2" t="s">
        <v>10</v>
      </c>
    </row>
    <row r="5" spans="1:3" ht="27" customHeight="1" x14ac:dyDescent="0.25">
      <c r="A5" s="75" t="s">
        <v>0</v>
      </c>
      <c r="B5" s="77" t="s">
        <v>1</v>
      </c>
      <c r="C5" s="73" t="s">
        <v>61</v>
      </c>
    </row>
    <row r="6" spans="1:3" ht="28.5" customHeight="1" thickBot="1" x14ac:dyDescent="0.3">
      <c r="A6" s="76"/>
      <c r="B6" s="78"/>
      <c r="C6" s="74"/>
    </row>
    <row r="7" spans="1:3" ht="48" customHeight="1" thickBot="1" x14ac:dyDescent="0.3">
      <c r="A7" s="6">
        <v>1</v>
      </c>
      <c r="B7" s="29" t="s">
        <v>2</v>
      </c>
      <c r="C7" s="47">
        <v>1266</v>
      </c>
    </row>
    <row r="8" spans="1:3" ht="40.5" customHeight="1" thickBot="1" x14ac:dyDescent="0.3">
      <c r="A8" s="9">
        <v>2</v>
      </c>
      <c r="B8" s="30" t="s">
        <v>3</v>
      </c>
      <c r="C8" s="48">
        <v>15105.1</v>
      </c>
    </row>
    <row r="9" spans="1:3" ht="38.25" thickBot="1" x14ac:dyDescent="0.3">
      <c r="A9" s="9">
        <v>3</v>
      </c>
      <c r="B9" s="30" t="s">
        <v>4</v>
      </c>
      <c r="C9" s="47"/>
    </row>
    <row r="10" spans="1:3" ht="38.25" thickBot="1" x14ac:dyDescent="0.3">
      <c r="A10" s="22" t="s">
        <v>5</v>
      </c>
      <c r="B10" s="24" t="s">
        <v>6</v>
      </c>
      <c r="C10" s="47"/>
    </row>
    <row r="11" spans="1:3" ht="38.25" thickBot="1" x14ac:dyDescent="0.3">
      <c r="A11" s="22" t="s">
        <v>7</v>
      </c>
      <c r="B11" s="24" t="s">
        <v>8</v>
      </c>
      <c r="C11" s="47">
        <v>0</v>
      </c>
    </row>
    <row r="12" spans="1:3" ht="42.75" customHeight="1" thickBot="1" x14ac:dyDescent="0.3">
      <c r="A12" s="31">
        <v>4</v>
      </c>
      <c r="B12" s="32" t="s">
        <v>9</v>
      </c>
      <c r="C12" s="49">
        <f>+C7+C8-C9</f>
        <v>16371.1</v>
      </c>
    </row>
    <row r="15" spans="1:3" ht="18.75" x14ac:dyDescent="0.3">
      <c r="B15" s="57" t="s">
        <v>75</v>
      </c>
      <c r="C15" s="57" t="s">
        <v>77</v>
      </c>
    </row>
    <row r="16" spans="1:3" ht="18.75" x14ac:dyDescent="0.3">
      <c r="B16" s="57"/>
      <c r="C16" s="57"/>
    </row>
    <row r="17" spans="2:3" ht="18.75" x14ac:dyDescent="0.3">
      <c r="B17" s="57" t="s">
        <v>76</v>
      </c>
      <c r="C17" s="57" t="s">
        <v>78</v>
      </c>
    </row>
  </sheetData>
  <mergeCells count="5">
    <mergeCell ref="C5:C6"/>
    <mergeCell ref="A5:A6"/>
    <mergeCell ref="B5:B6"/>
    <mergeCell ref="A1:C1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85" zoomScaleNormal="100" zoomScaleSheetLayoutView="85" workbookViewId="0">
      <selection activeCell="D8" sqref="D8"/>
    </sheetView>
  </sheetViews>
  <sheetFormatPr defaultRowHeight="15" x14ac:dyDescent="0.25"/>
  <cols>
    <col min="1" max="1" width="6.28515625" style="3" customWidth="1"/>
    <col min="2" max="2" width="13.42578125" style="3" customWidth="1"/>
    <col min="3" max="3" width="49.28515625" style="3" customWidth="1"/>
    <col min="4" max="7" width="19.5703125" style="3" customWidth="1"/>
    <col min="8" max="8" width="34.42578125" style="3" customWidth="1"/>
    <col min="9" max="9" width="24" style="3" customWidth="1"/>
    <col min="10" max="10" width="32.28515625" style="3" customWidth="1"/>
    <col min="11" max="13" width="9.140625" style="3"/>
    <col min="14" max="14" width="23" style="3" customWidth="1"/>
    <col min="15" max="16384" width="9.140625" style="3"/>
  </cols>
  <sheetData>
    <row r="1" spans="1:10" ht="52.5" customHeight="1" x14ac:dyDescent="0.25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</row>
    <row r="3" spans="1:10" ht="68.25" customHeight="1" x14ac:dyDescent="0.25">
      <c r="A3" s="75" t="s">
        <v>0</v>
      </c>
      <c r="B3" s="77" t="s">
        <v>29</v>
      </c>
      <c r="C3" s="77"/>
      <c r="D3" s="77" t="s">
        <v>30</v>
      </c>
      <c r="E3" s="77"/>
      <c r="F3" s="77"/>
      <c r="G3" s="77"/>
      <c r="H3" s="77" t="s">
        <v>31</v>
      </c>
      <c r="I3" s="77" t="s">
        <v>32</v>
      </c>
      <c r="J3" s="81" t="s">
        <v>33</v>
      </c>
    </row>
    <row r="4" spans="1:10" ht="54.75" customHeight="1" thickBot="1" x14ac:dyDescent="0.3">
      <c r="A4" s="76"/>
      <c r="B4" s="78"/>
      <c r="C4" s="78"/>
      <c r="D4" s="5" t="s">
        <v>34</v>
      </c>
      <c r="E4" s="5" t="s">
        <v>35</v>
      </c>
      <c r="F4" s="5" t="s">
        <v>36</v>
      </c>
      <c r="G4" s="5" t="s">
        <v>37</v>
      </c>
      <c r="H4" s="78"/>
      <c r="I4" s="78"/>
      <c r="J4" s="82"/>
    </row>
    <row r="5" spans="1:10" ht="56.25" customHeight="1" x14ac:dyDescent="0.25">
      <c r="A5" s="20">
        <v>1</v>
      </c>
      <c r="B5" s="83" t="s">
        <v>38</v>
      </c>
      <c r="C5" s="83"/>
      <c r="D5" s="52">
        <v>10479.5</v>
      </c>
      <c r="E5" s="46"/>
      <c r="F5" s="46"/>
      <c r="G5" s="46"/>
      <c r="H5" s="52">
        <f>+D5</f>
        <v>10479.5</v>
      </c>
      <c r="I5" s="7">
        <f>+H5-SUM(D5:G5)</f>
        <v>0</v>
      </c>
      <c r="J5" s="8"/>
    </row>
    <row r="6" spans="1:10" ht="56.25" customHeight="1" x14ac:dyDescent="0.25">
      <c r="A6" s="20">
        <v>2</v>
      </c>
      <c r="B6" s="83" t="s">
        <v>71</v>
      </c>
      <c r="C6" s="83"/>
      <c r="D6" s="52">
        <v>4000</v>
      </c>
      <c r="E6" s="46"/>
      <c r="F6" s="46"/>
      <c r="G6" s="46"/>
      <c r="H6" s="52">
        <f>+D6</f>
        <v>4000</v>
      </c>
      <c r="I6" s="7">
        <f>+H6-SUM(D6:G6)</f>
        <v>0</v>
      </c>
      <c r="J6" s="8"/>
    </row>
    <row r="7" spans="1:10" ht="56.25" customHeight="1" x14ac:dyDescent="0.25">
      <c r="A7" s="21">
        <v>3</v>
      </c>
      <c r="B7" s="84" t="s">
        <v>39</v>
      </c>
      <c r="C7" s="84"/>
      <c r="D7" s="51">
        <v>0</v>
      </c>
      <c r="E7" s="51"/>
      <c r="F7" s="51"/>
      <c r="G7" s="51"/>
      <c r="H7" s="51"/>
      <c r="I7" s="7">
        <f t="shared" ref="I7:I13" si="0">+H7-SUM(D7:G7)</f>
        <v>0</v>
      </c>
      <c r="J7" s="11"/>
    </row>
    <row r="8" spans="1:10" ht="56.25" customHeight="1" x14ac:dyDescent="0.25">
      <c r="A8" s="22" t="s">
        <v>5</v>
      </c>
      <c r="B8" s="86"/>
      <c r="C8" s="24" t="s">
        <v>40</v>
      </c>
      <c r="D8" s="50">
        <v>625.6</v>
      </c>
      <c r="E8" s="26"/>
      <c r="F8" s="26"/>
      <c r="G8" s="26"/>
      <c r="H8" s="50">
        <v>625.6</v>
      </c>
      <c r="I8" s="7">
        <f t="shared" si="0"/>
        <v>0</v>
      </c>
      <c r="J8" s="11"/>
    </row>
    <row r="9" spans="1:10" ht="56.25" customHeight="1" x14ac:dyDescent="0.25">
      <c r="A9" s="22" t="s">
        <v>7</v>
      </c>
      <c r="B9" s="86"/>
      <c r="C9" s="24" t="s">
        <v>41</v>
      </c>
      <c r="D9" s="50"/>
      <c r="E9" s="56"/>
      <c r="F9" s="26"/>
      <c r="G9" s="26"/>
      <c r="H9" s="50">
        <f>+D9+E9</f>
        <v>0</v>
      </c>
      <c r="I9" s="7">
        <f t="shared" si="0"/>
        <v>0</v>
      </c>
      <c r="J9" s="11"/>
    </row>
    <row r="10" spans="1:10" ht="56.25" customHeight="1" x14ac:dyDescent="0.25">
      <c r="A10" s="22" t="s">
        <v>68</v>
      </c>
      <c r="B10" s="86"/>
      <c r="C10" s="24" t="s">
        <v>42</v>
      </c>
      <c r="D10" s="26"/>
      <c r="E10" s="26"/>
      <c r="F10" s="26"/>
      <c r="G10" s="26"/>
      <c r="H10" s="26"/>
      <c r="I10" s="7">
        <f t="shared" si="0"/>
        <v>0</v>
      </c>
      <c r="J10" s="11"/>
    </row>
    <row r="11" spans="1:10" ht="56.25" customHeight="1" x14ac:dyDescent="0.25">
      <c r="A11" s="22" t="s">
        <v>69</v>
      </c>
      <c r="B11" s="86"/>
      <c r="C11" s="24" t="s">
        <v>43</v>
      </c>
      <c r="D11" s="26"/>
      <c r="E11" s="26"/>
      <c r="F11" s="26"/>
      <c r="G11" s="26"/>
      <c r="H11" s="26"/>
      <c r="I11" s="7">
        <f t="shared" si="0"/>
        <v>0</v>
      </c>
      <c r="J11" s="11"/>
    </row>
    <row r="12" spans="1:10" ht="56.25" customHeight="1" thickBot="1" x14ac:dyDescent="0.3">
      <c r="A12" s="23" t="s">
        <v>70</v>
      </c>
      <c r="B12" s="87"/>
      <c r="C12" s="25" t="s">
        <v>44</v>
      </c>
      <c r="D12" s="27"/>
      <c r="E12" s="27"/>
      <c r="F12" s="27"/>
      <c r="G12" s="27"/>
      <c r="H12" s="27"/>
      <c r="I12" s="7">
        <f t="shared" si="0"/>
        <v>0</v>
      </c>
      <c r="J12" s="14"/>
    </row>
    <row r="13" spans="1:10" ht="47.25" customHeight="1" thickBot="1" x14ac:dyDescent="0.3">
      <c r="A13" s="15">
        <v>4</v>
      </c>
      <c r="B13" s="85" t="s">
        <v>45</v>
      </c>
      <c r="C13" s="85"/>
      <c r="D13" s="53">
        <f>SUM(D5:D12)</f>
        <v>15105.1</v>
      </c>
      <c r="E13" s="53">
        <f t="shared" ref="E13:G13" si="1">+E5+E7</f>
        <v>0</v>
      </c>
      <c r="F13" s="53">
        <f t="shared" si="1"/>
        <v>0</v>
      </c>
      <c r="G13" s="53">
        <f t="shared" si="1"/>
        <v>0</v>
      </c>
      <c r="H13" s="53">
        <f>SUM(H5:H12)</f>
        <v>15105.1</v>
      </c>
      <c r="I13" s="53">
        <f t="shared" si="0"/>
        <v>0</v>
      </c>
      <c r="J13" s="17"/>
    </row>
    <row r="15" spans="1:10" x14ac:dyDescent="0.25">
      <c r="D15" s="72"/>
    </row>
    <row r="16" spans="1:10" ht="37.5" customHeight="1" x14ac:dyDescent="0.25">
      <c r="C16" s="80" t="s">
        <v>75</v>
      </c>
      <c r="D16" s="80"/>
      <c r="E16" s="80"/>
      <c r="F16" s="62"/>
      <c r="G16" s="62"/>
      <c r="H16" s="55" t="s">
        <v>77</v>
      </c>
    </row>
    <row r="17" spans="3:8" ht="22.5" x14ac:dyDescent="0.25">
      <c r="C17" s="55"/>
      <c r="D17" s="55"/>
      <c r="E17" s="62"/>
      <c r="F17" s="62"/>
      <c r="G17" s="62"/>
      <c r="H17" s="62"/>
    </row>
    <row r="18" spans="3:8" ht="37.5" customHeight="1" x14ac:dyDescent="0.25">
      <c r="C18" s="80" t="s">
        <v>76</v>
      </c>
      <c r="D18" s="80"/>
      <c r="E18" s="80"/>
      <c r="F18" s="62"/>
      <c r="G18" s="62"/>
      <c r="H18" s="55" t="s">
        <v>78</v>
      </c>
    </row>
  </sheetData>
  <mergeCells count="14">
    <mergeCell ref="C16:E16"/>
    <mergeCell ref="C18:E18"/>
    <mergeCell ref="B5:C5"/>
    <mergeCell ref="B7:C7"/>
    <mergeCell ref="B13:C13"/>
    <mergeCell ref="B8:B12"/>
    <mergeCell ref="B6:C6"/>
    <mergeCell ref="A1:J1"/>
    <mergeCell ref="A3:A4"/>
    <mergeCell ref="B3:C4"/>
    <mergeCell ref="D3:G3"/>
    <mergeCell ref="H3:H4"/>
    <mergeCell ref="I3:I4"/>
    <mergeCell ref="J3:J4"/>
  </mergeCells>
  <pageMargins left="0.7" right="0.7" top="0.75" bottom="0.75" header="0.3" footer="0.3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5" zoomScaleNormal="100" zoomScaleSheetLayoutView="85" workbookViewId="0">
      <selection activeCell="F20" sqref="F20"/>
    </sheetView>
  </sheetViews>
  <sheetFormatPr defaultColWidth="57.5703125" defaultRowHeight="15" x14ac:dyDescent="0.25"/>
  <cols>
    <col min="1" max="1" width="9" style="1" customWidth="1"/>
    <col min="2" max="2" width="98.28515625" style="1" customWidth="1"/>
    <col min="3" max="3" width="26.7109375" style="1" customWidth="1"/>
    <col min="4" max="4" width="33.85546875" style="1" customWidth="1"/>
    <col min="5" max="5" width="25.7109375" style="1" customWidth="1"/>
    <col min="6" max="6" width="28.42578125" style="1" bestFit="1" customWidth="1"/>
    <col min="7" max="16384" width="57.5703125" style="1"/>
  </cols>
  <sheetData>
    <row r="1" spans="1:6" ht="38.25" customHeight="1" x14ac:dyDescent="0.25">
      <c r="A1" s="79" t="s">
        <v>73</v>
      </c>
      <c r="B1" s="79"/>
      <c r="C1" s="79"/>
      <c r="D1" s="79"/>
      <c r="E1" s="79"/>
      <c r="F1" s="79"/>
    </row>
    <row r="2" spans="1:6" ht="28.5" customHeight="1" x14ac:dyDescent="0.25">
      <c r="A2" s="79" t="s">
        <v>64</v>
      </c>
      <c r="B2" s="79"/>
      <c r="C2" s="79"/>
      <c r="D2" s="79"/>
      <c r="E2" s="79"/>
      <c r="F2" s="79"/>
    </row>
    <row r="3" spans="1:6" ht="21" thickBot="1" x14ac:dyDescent="0.3">
      <c r="A3" s="79"/>
      <c r="B3" s="79"/>
      <c r="C3" s="79"/>
      <c r="D3" s="79"/>
      <c r="E3" s="79"/>
      <c r="F3" s="79"/>
    </row>
    <row r="4" spans="1:6" ht="30" customHeight="1" x14ac:dyDescent="0.25">
      <c r="A4" s="75" t="s">
        <v>0</v>
      </c>
      <c r="B4" s="77" t="s">
        <v>11</v>
      </c>
      <c r="C4" s="77" t="s">
        <v>60</v>
      </c>
      <c r="D4" s="77" t="s">
        <v>12</v>
      </c>
      <c r="E4" s="77"/>
      <c r="F4" s="81"/>
    </row>
    <row r="5" spans="1:6" ht="42" customHeight="1" thickBot="1" x14ac:dyDescent="0.3">
      <c r="A5" s="76"/>
      <c r="B5" s="78"/>
      <c r="C5" s="78"/>
      <c r="D5" s="5" t="s">
        <v>13</v>
      </c>
      <c r="E5" s="5" t="s">
        <v>14</v>
      </c>
      <c r="F5" s="28" t="s">
        <v>15</v>
      </c>
    </row>
    <row r="6" spans="1:6" ht="57" customHeight="1" x14ac:dyDescent="0.25">
      <c r="A6" s="6">
        <v>1</v>
      </c>
      <c r="B6" s="29" t="s">
        <v>63</v>
      </c>
      <c r="C6" s="7">
        <v>5</v>
      </c>
      <c r="D6" s="7" t="s">
        <v>62</v>
      </c>
      <c r="E6" s="7">
        <v>5</v>
      </c>
      <c r="F6" s="42">
        <v>6235.4454517499998</v>
      </c>
    </row>
    <row r="7" spans="1:6" ht="57" customHeight="1" x14ac:dyDescent="0.25">
      <c r="A7" s="9">
        <v>2</v>
      </c>
      <c r="B7" s="18" t="s">
        <v>16</v>
      </c>
      <c r="C7" s="10"/>
      <c r="D7" s="10" t="s">
        <v>17</v>
      </c>
      <c r="E7" s="10"/>
      <c r="F7" s="43"/>
    </row>
    <row r="8" spans="1:6" ht="57" customHeight="1" x14ac:dyDescent="0.25">
      <c r="A8" s="9">
        <v>3</v>
      </c>
      <c r="B8" s="18" t="s">
        <v>18</v>
      </c>
      <c r="C8" s="10"/>
      <c r="D8" s="10" t="s">
        <v>17</v>
      </c>
      <c r="E8" s="10"/>
      <c r="F8" s="43"/>
    </row>
    <row r="9" spans="1:6" ht="57" customHeight="1" x14ac:dyDescent="0.25">
      <c r="A9" s="9">
        <v>4</v>
      </c>
      <c r="B9" s="18" t="s">
        <v>19</v>
      </c>
      <c r="C9" s="10"/>
      <c r="D9" s="10" t="s">
        <v>17</v>
      </c>
      <c r="E9" s="10"/>
      <c r="F9" s="43"/>
    </row>
    <row r="10" spans="1:6" ht="57" customHeight="1" x14ac:dyDescent="0.25">
      <c r="A10" s="9">
        <v>5</v>
      </c>
      <c r="B10" s="18" t="s">
        <v>20</v>
      </c>
      <c r="C10" s="10"/>
      <c r="D10" s="10" t="s">
        <v>17</v>
      </c>
      <c r="E10" s="10"/>
      <c r="F10" s="43"/>
    </row>
    <row r="11" spans="1:6" ht="57" customHeight="1" x14ac:dyDescent="0.25">
      <c r="A11" s="9">
        <v>6</v>
      </c>
      <c r="B11" s="18" t="s">
        <v>21</v>
      </c>
      <c r="C11" s="10"/>
      <c r="D11" s="10" t="s">
        <v>62</v>
      </c>
      <c r="E11" s="10"/>
      <c r="F11" s="43"/>
    </row>
    <row r="12" spans="1:6" ht="57" customHeight="1" x14ac:dyDescent="0.25">
      <c r="A12" s="9">
        <v>7</v>
      </c>
      <c r="B12" s="18" t="s">
        <v>22</v>
      </c>
      <c r="C12" s="10"/>
      <c r="D12" s="10" t="s">
        <v>23</v>
      </c>
      <c r="E12" s="10"/>
      <c r="F12" s="43"/>
    </row>
    <row r="13" spans="1:6" ht="57" customHeight="1" x14ac:dyDescent="0.25">
      <c r="A13" s="9">
        <v>8</v>
      </c>
      <c r="B13" s="18" t="s">
        <v>24</v>
      </c>
      <c r="C13" s="10"/>
      <c r="D13" s="10" t="s">
        <v>25</v>
      </c>
      <c r="E13" s="10"/>
      <c r="F13" s="43"/>
    </row>
    <row r="14" spans="1:6" ht="57" customHeight="1" thickBot="1" x14ac:dyDescent="0.3">
      <c r="A14" s="12">
        <v>9</v>
      </c>
      <c r="B14" s="19" t="s">
        <v>26</v>
      </c>
      <c r="C14" s="13"/>
      <c r="D14" s="13" t="s">
        <v>17</v>
      </c>
      <c r="E14" s="13"/>
      <c r="F14" s="44"/>
    </row>
    <row r="15" spans="1:6" ht="19.5" thickBot="1" x14ac:dyDescent="0.3">
      <c r="A15" s="89" t="s">
        <v>27</v>
      </c>
      <c r="B15" s="85"/>
      <c r="C15" s="16">
        <f>+SUM(C6:C14)</f>
        <v>5</v>
      </c>
      <c r="D15" s="16" t="s">
        <v>28</v>
      </c>
      <c r="E15" s="16" t="s">
        <v>28</v>
      </c>
      <c r="F15" s="45">
        <f>+SUM(F6:F14)</f>
        <v>6235.4454517499998</v>
      </c>
    </row>
    <row r="17" spans="2:7" ht="18.75" x14ac:dyDescent="0.25">
      <c r="B17" s="88" t="s">
        <v>75</v>
      </c>
      <c r="C17" s="88"/>
      <c r="D17" s="88"/>
      <c r="E17" s="40"/>
      <c r="F17" s="59" t="s">
        <v>77</v>
      </c>
      <c r="G17" s="58"/>
    </row>
    <row r="18" spans="2:7" ht="18.75" x14ac:dyDescent="0.25">
      <c r="B18" s="59"/>
      <c r="C18" s="59"/>
      <c r="D18" s="60"/>
      <c r="E18" s="40"/>
      <c r="F18" s="60"/>
      <c r="G18" s="40"/>
    </row>
    <row r="19" spans="2:7" ht="18.75" x14ac:dyDescent="0.25">
      <c r="B19" s="88" t="s">
        <v>76</v>
      </c>
      <c r="C19" s="88"/>
      <c r="D19" s="88"/>
      <c r="E19" s="40"/>
      <c r="F19" s="59" t="s">
        <v>78</v>
      </c>
      <c r="G19" s="58"/>
    </row>
  </sheetData>
  <mergeCells count="10">
    <mergeCell ref="B17:D17"/>
    <mergeCell ref="B19:D19"/>
    <mergeCell ref="A1:F1"/>
    <mergeCell ref="A2:F2"/>
    <mergeCell ref="A3:F3"/>
    <mergeCell ref="D4:F4"/>
    <mergeCell ref="A15:B15"/>
    <mergeCell ref="A4:A5"/>
    <mergeCell ref="B4:B5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BreakPreview" zoomScale="85" zoomScaleNormal="70" zoomScaleSheetLayoutView="85" workbookViewId="0">
      <selection activeCell="D16" sqref="D16"/>
    </sheetView>
  </sheetViews>
  <sheetFormatPr defaultRowHeight="15" x14ac:dyDescent="0.25"/>
  <cols>
    <col min="1" max="1" width="9.140625" style="3"/>
    <col min="2" max="2" width="26.28515625" style="3" customWidth="1"/>
    <col min="3" max="3" width="14.7109375" style="3" customWidth="1"/>
    <col min="4" max="4" width="11.85546875" style="3" customWidth="1"/>
    <col min="5" max="5" width="11.5703125" style="3" customWidth="1"/>
    <col min="6" max="6" width="14.42578125" style="3" customWidth="1"/>
    <col min="7" max="7" width="57.5703125" style="40" customWidth="1"/>
    <col min="8" max="8" width="23.5703125" style="41" customWidth="1"/>
    <col min="9" max="9" width="20.5703125" style="41" customWidth="1"/>
    <col min="10" max="10" width="23" style="41" customWidth="1"/>
    <col min="11" max="11" width="20.42578125" style="41" customWidth="1"/>
    <col min="12" max="12" width="20" style="41" customWidth="1"/>
    <col min="13" max="14" width="12.28515625" style="3" bestFit="1" customWidth="1"/>
    <col min="15" max="15" width="13.42578125" style="3" bestFit="1" customWidth="1"/>
    <col min="16" max="16" width="12.28515625" style="3" bestFit="1" customWidth="1"/>
    <col min="17" max="16384" width="9.140625" style="3"/>
  </cols>
  <sheetData>
    <row r="1" spans="1:12" ht="73.5" customHeight="1" x14ac:dyDescent="0.25">
      <c r="A1" s="91" t="s">
        <v>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1" thickBo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39" customHeight="1" x14ac:dyDescent="0.25">
      <c r="A3" s="94" t="s">
        <v>0</v>
      </c>
      <c r="B3" s="96" t="s">
        <v>46</v>
      </c>
      <c r="C3" s="96" t="s">
        <v>47</v>
      </c>
      <c r="D3" s="96" t="s">
        <v>48</v>
      </c>
      <c r="E3" s="96"/>
      <c r="F3" s="96"/>
      <c r="G3" s="96" t="s">
        <v>49</v>
      </c>
      <c r="H3" s="98" t="s">
        <v>50</v>
      </c>
      <c r="I3" s="99"/>
      <c r="J3" s="99"/>
      <c r="K3" s="99"/>
      <c r="L3" s="100"/>
    </row>
    <row r="4" spans="1:12" ht="107.25" customHeight="1" thickBot="1" x14ac:dyDescent="0.3">
      <c r="A4" s="95"/>
      <c r="B4" s="97"/>
      <c r="C4" s="97"/>
      <c r="D4" s="33" t="s">
        <v>51</v>
      </c>
      <c r="E4" s="33" t="s">
        <v>52</v>
      </c>
      <c r="F4" s="33" t="s">
        <v>53</v>
      </c>
      <c r="G4" s="97"/>
      <c r="H4" s="33" t="s">
        <v>54</v>
      </c>
      <c r="I4" s="33" t="s">
        <v>55</v>
      </c>
      <c r="J4" s="33" t="s">
        <v>56</v>
      </c>
      <c r="K4" s="33" t="s">
        <v>57</v>
      </c>
      <c r="L4" s="34" t="s">
        <v>58</v>
      </c>
    </row>
    <row r="5" spans="1:12" ht="31.5" x14ac:dyDescent="0.25">
      <c r="A5" s="35">
        <v>1</v>
      </c>
      <c r="B5" s="71" t="s">
        <v>82</v>
      </c>
      <c r="C5" s="71">
        <v>6808</v>
      </c>
      <c r="D5" s="69">
        <v>0</v>
      </c>
      <c r="E5" s="69">
        <v>0</v>
      </c>
      <c r="F5" s="70">
        <f>+C5</f>
        <v>6808</v>
      </c>
      <c r="G5" s="71" t="s">
        <v>87</v>
      </c>
      <c r="H5" s="39">
        <v>1320</v>
      </c>
      <c r="I5" s="36">
        <v>1320</v>
      </c>
      <c r="J5" s="36">
        <v>1320</v>
      </c>
      <c r="K5" s="36">
        <v>1255.241297</v>
      </c>
      <c r="L5" s="37">
        <f>+J5-K5</f>
        <v>64.758702999999969</v>
      </c>
    </row>
    <row r="6" spans="1:12" ht="31.5" x14ac:dyDescent="0.25">
      <c r="A6" s="38">
        <v>2</v>
      </c>
      <c r="B6" s="71" t="s">
        <v>83</v>
      </c>
      <c r="C6" s="71">
        <v>6766</v>
      </c>
      <c r="D6" s="71">
        <v>0</v>
      </c>
      <c r="E6" s="71">
        <v>0</v>
      </c>
      <c r="F6" s="70">
        <f t="shared" ref="F6:F9" si="0">+C6</f>
        <v>6766</v>
      </c>
      <c r="G6" s="71" t="s">
        <v>79</v>
      </c>
      <c r="H6" s="39">
        <v>1320</v>
      </c>
      <c r="I6" s="36">
        <v>1320</v>
      </c>
      <c r="J6" s="36">
        <v>1320</v>
      </c>
      <c r="K6" s="39">
        <v>1256.20983</v>
      </c>
      <c r="L6" s="37">
        <f t="shared" ref="L6:L9" si="1">+J6-K6</f>
        <v>63.790169999999989</v>
      </c>
    </row>
    <row r="7" spans="1:12" ht="31.5" x14ac:dyDescent="0.25">
      <c r="A7" s="38">
        <v>3</v>
      </c>
      <c r="B7" s="71" t="s">
        <v>84</v>
      </c>
      <c r="C7" s="71">
        <v>8942</v>
      </c>
      <c r="D7" s="71">
        <v>0</v>
      </c>
      <c r="E7" s="71">
        <v>0</v>
      </c>
      <c r="F7" s="70">
        <f t="shared" si="0"/>
        <v>8942</v>
      </c>
      <c r="G7" s="71" t="s">
        <v>80</v>
      </c>
      <c r="H7" s="39">
        <v>1320</v>
      </c>
      <c r="I7" s="36">
        <v>1320</v>
      </c>
      <c r="J7" s="36">
        <v>1320</v>
      </c>
      <c r="K7" s="39">
        <v>1251.247181</v>
      </c>
      <c r="L7" s="37">
        <f t="shared" si="1"/>
        <v>68.752819000000045</v>
      </c>
    </row>
    <row r="8" spans="1:12" ht="31.5" x14ac:dyDescent="0.25">
      <c r="A8" s="38">
        <v>4</v>
      </c>
      <c r="B8" s="71" t="s">
        <v>85</v>
      </c>
      <c r="C8" s="71">
        <v>7188</v>
      </c>
      <c r="D8" s="71">
        <v>0</v>
      </c>
      <c r="E8" s="71">
        <v>0</v>
      </c>
      <c r="F8" s="70">
        <f t="shared" si="0"/>
        <v>7188</v>
      </c>
      <c r="G8" s="71" t="s">
        <v>88</v>
      </c>
      <c r="H8" s="39">
        <v>1320</v>
      </c>
      <c r="I8" s="36">
        <v>1320</v>
      </c>
      <c r="J8" s="36">
        <v>1320</v>
      </c>
      <c r="K8" s="39">
        <v>1215.6897432999999</v>
      </c>
      <c r="L8" s="37">
        <f t="shared" si="1"/>
        <v>104.31025670000008</v>
      </c>
    </row>
    <row r="9" spans="1:12" ht="32.25" thickBot="1" x14ac:dyDescent="0.3">
      <c r="A9" s="38">
        <v>5</v>
      </c>
      <c r="B9" s="71" t="s">
        <v>86</v>
      </c>
      <c r="C9" s="71">
        <v>6623</v>
      </c>
      <c r="D9" s="71">
        <v>0</v>
      </c>
      <c r="E9" s="71">
        <v>0</v>
      </c>
      <c r="F9" s="70">
        <f t="shared" si="0"/>
        <v>6623</v>
      </c>
      <c r="G9" s="71" t="s">
        <v>81</v>
      </c>
      <c r="H9" s="39">
        <v>1300</v>
      </c>
      <c r="I9" s="36">
        <v>1320</v>
      </c>
      <c r="J9" s="36">
        <v>1320</v>
      </c>
      <c r="K9" s="39">
        <v>1257.0574004499999</v>
      </c>
      <c r="L9" s="37">
        <f t="shared" si="1"/>
        <v>62.942599550000068</v>
      </c>
    </row>
    <row r="10" spans="1:12" s="68" customFormat="1" ht="26.25" customHeight="1" thickBot="1" x14ac:dyDescent="0.35">
      <c r="A10" s="92" t="s">
        <v>59</v>
      </c>
      <c r="B10" s="93"/>
      <c r="C10" s="93"/>
      <c r="D10" s="93"/>
      <c r="E10" s="93"/>
      <c r="F10" s="93"/>
      <c r="G10" s="93"/>
      <c r="H10" s="67">
        <f>+SUM(H5:H9)</f>
        <v>6580</v>
      </c>
      <c r="I10" s="67">
        <f>+SUM(I5:I9)</f>
        <v>6600</v>
      </c>
      <c r="J10" s="67">
        <f>+SUM(J5:J9)</f>
        <v>6600</v>
      </c>
      <c r="K10" s="67">
        <f>+SUM(K5:K9)</f>
        <v>6235.4454517499998</v>
      </c>
      <c r="L10" s="67">
        <f>+SUM(L5:L9)</f>
        <v>364.55454825000015</v>
      </c>
    </row>
    <row r="12" spans="1:12" ht="26.25" customHeight="1" x14ac:dyDescent="0.4">
      <c r="C12" s="90" t="s">
        <v>75</v>
      </c>
      <c r="D12" s="90"/>
      <c r="E12" s="90"/>
      <c r="F12" s="90"/>
      <c r="G12" s="90"/>
      <c r="H12" s="63"/>
      <c r="I12" s="64"/>
      <c r="J12" s="90" t="s">
        <v>77</v>
      </c>
      <c r="K12" s="90"/>
    </row>
    <row r="13" spans="1:12" ht="26.25" x14ac:dyDescent="0.4">
      <c r="C13" s="64"/>
      <c r="D13" s="64"/>
      <c r="E13" s="65"/>
      <c r="F13" s="65"/>
      <c r="G13" s="65"/>
      <c r="H13" s="63"/>
      <c r="I13" s="65"/>
      <c r="J13" s="66"/>
      <c r="K13" s="66"/>
    </row>
    <row r="14" spans="1:12" ht="24.75" customHeight="1" x14ac:dyDescent="0.4">
      <c r="C14" s="90" t="s">
        <v>76</v>
      </c>
      <c r="D14" s="90"/>
      <c r="E14" s="90"/>
      <c r="F14" s="90"/>
      <c r="G14" s="90"/>
      <c r="H14" s="63"/>
      <c r="I14" s="64"/>
      <c r="J14" s="90" t="s">
        <v>78</v>
      </c>
      <c r="K14" s="90"/>
    </row>
  </sheetData>
  <mergeCells count="13">
    <mergeCell ref="C12:G12"/>
    <mergeCell ref="C14:G14"/>
    <mergeCell ref="J12:K12"/>
    <mergeCell ref="J14:K14"/>
    <mergeCell ref="A1:L1"/>
    <mergeCell ref="A2:L2"/>
    <mergeCell ref="A10:G10"/>
    <mergeCell ref="A3:A4"/>
    <mergeCell ref="B3:B4"/>
    <mergeCell ref="C3:C4"/>
    <mergeCell ref="D3:F3"/>
    <mergeCell ref="G3:G4"/>
    <mergeCell ref="H3:L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4" fitToHeight="10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  <vt:lpstr>'16-илова 1-жадвал'!Область_печати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Admin</cp:lastModifiedBy>
  <cp:lastPrinted>2024-04-15T09:33:09Z</cp:lastPrinted>
  <dcterms:created xsi:type="dcterms:W3CDTF">2022-01-19T11:06:14Z</dcterms:created>
  <dcterms:modified xsi:type="dcterms:W3CDTF">2024-04-15T10:39:05Z</dcterms:modified>
</cp:coreProperties>
</file>